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0" yWindow="460" windowWidth="25100" windowHeight="14180" activeTab="0"/>
  </bookViews>
  <sheets>
    <sheet name="En-tête" sheetId="1" r:id="rId1"/>
    <sheet name="Informations" sheetId="2" r:id="rId2"/>
    <sheet name="Plan de financement €" sheetId="3" r:id="rId3"/>
    <sheet name="Compte de résultat €" sheetId="4" r:id="rId4"/>
    <sheet name="Soldes Interm. de Gestion €" sheetId="5" r:id="rId5"/>
    <sheet name="Tableau de trésorerie €" sheetId="6" r:id="rId6"/>
  </sheets>
  <definedNames>
    <definedName name="_xlfn.SINGLE" hidden="1">#NAME?</definedName>
    <definedName name="_xlnm.Print_Area" localSheetId="0">'En-tête'!$A$1:$G$51</definedName>
  </definedNames>
  <calcPr fullCalcOnLoad="1"/>
</workbook>
</file>

<file path=xl/sharedStrings.xml><?xml version="1.0" encoding="utf-8"?>
<sst xmlns="http://schemas.openxmlformats.org/spreadsheetml/2006/main" count="263" uniqueCount="208">
  <si>
    <t xml:space="preserve"> </t>
  </si>
  <si>
    <t>BESOINS</t>
  </si>
  <si>
    <t>Année 1</t>
  </si>
  <si>
    <t>Année 2</t>
  </si>
  <si>
    <t>Année 3</t>
  </si>
  <si>
    <t>IMMOBILISATIONS INCORPORELLES HT</t>
  </si>
  <si>
    <t>IMMOBILISATIONS CORPORELLES HT</t>
  </si>
  <si>
    <t xml:space="preserve">        Construction</t>
  </si>
  <si>
    <t xml:space="preserve">        Véhicule</t>
  </si>
  <si>
    <t xml:space="preserve">        Aménagement et installation</t>
  </si>
  <si>
    <t xml:space="preserve">        Matériel et outillage</t>
  </si>
  <si>
    <t xml:space="preserve">        Matériel de bureau</t>
  </si>
  <si>
    <t xml:space="preserve">        Mobilier</t>
  </si>
  <si>
    <t>IMMOBILISATIONS FINANCIERES</t>
  </si>
  <si>
    <t>TOTAL INVESTISSEMENTS HT</t>
  </si>
  <si>
    <t>REMBOURSEMENT D'EMPRUNT</t>
  </si>
  <si>
    <t>TOTAL DES BESOINS</t>
  </si>
  <si>
    <t>RESSOURCES</t>
  </si>
  <si>
    <t>CAPITAUX PROPRES</t>
  </si>
  <si>
    <t xml:space="preserve">                                 Dont apport en nature</t>
  </si>
  <si>
    <t>EMPRUNTS LONG ET MOYEN TERME</t>
  </si>
  <si>
    <t xml:space="preserve">        Subventions des collectivités</t>
  </si>
  <si>
    <t xml:space="preserve">        Aides remboursables de l'Etat</t>
  </si>
  <si>
    <t xml:space="preserve">        Aides remboursables des collectivités</t>
  </si>
  <si>
    <t>TOTAL DES RESSOURCES</t>
  </si>
  <si>
    <t>TOTAL DES PRODUITS</t>
  </si>
  <si>
    <t>ACHATS</t>
  </si>
  <si>
    <t xml:space="preserve">       Marchandises</t>
  </si>
  <si>
    <t xml:space="preserve">       Fournitures de bureau</t>
  </si>
  <si>
    <t xml:space="preserve">       Matériaux, équipements et travaux</t>
  </si>
  <si>
    <t xml:space="preserve">       Energie, EDF</t>
  </si>
  <si>
    <t>CHARGES EXTERNES</t>
  </si>
  <si>
    <t xml:space="preserve">       Sous-traitance</t>
  </si>
  <si>
    <t xml:space="preserve">       Loyer et charges locatives</t>
  </si>
  <si>
    <t xml:space="preserve">       Entretien et réparations</t>
  </si>
  <si>
    <t xml:space="preserve">       Fournitures d'entretien</t>
  </si>
  <si>
    <t xml:space="preserve">       Assurances</t>
  </si>
  <si>
    <t xml:space="preserve">       Frais de formation</t>
  </si>
  <si>
    <t xml:space="preserve">       Frais postaux, téléphone</t>
  </si>
  <si>
    <t>IMPOTS ET TAXES (HORS IS)</t>
  </si>
  <si>
    <t>CHARGES DE PERSONNEL</t>
  </si>
  <si>
    <t xml:space="preserve">       Rémunération du personnel</t>
  </si>
  <si>
    <t xml:space="preserve">       Prélèvement de l'exploitant</t>
  </si>
  <si>
    <t xml:space="preserve">       Cotisations de l'exploitant</t>
  </si>
  <si>
    <t>CHARGES FINANCIERES</t>
  </si>
  <si>
    <t xml:space="preserve">       Intérêts des emprunts</t>
  </si>
  <si>
    <t>DOTATION AUX AMORTISSEMENTS ET AUX</t>
  </si>
  <si>
    <t>TOTAL DES CHARGES</t>
  </si>
  <si>
    <t>RESULTAT COMPTABLE</t>
  </si>
  <si>
    <t>Mois</t>
  </si>
  <si>
    <t>SOLDE DEBUT DE MOIS</t>
  </si>
  <si>
    <t>ENCAISSMENTS D'EXPLOITATION</t>
  </si>
  <si>
    <t xml:space="preserve">          Ventes TTC</t>
  </si>
  <si>
    <t>Total TTC</t>
  </si>
  <si>
    <t>Total prévu TTC</t>
  </si>
  <si>
    <t xml:space="preserve">          Autres recettes</t>
  </si>
  <si>
    <t>Total HT</t>
  </si>
  <si>
    <t>Total prévu HT</t>
  </si>
  <si>
    <t>ENCAISSMENTS DE FINANCEMENT</t>
  </si>
  <si>
    <t xml:space="preserve">          Capital</t>
  </si>
  <si>
    <t xml:space="preserve">          Prêt familial</t>
  </si>
  <si>
    <t xml:space="preserve">          Prêt PFIL</t>
  </si>
  <si>
    <t xml:space="preserve">          Emprunts à long et moyen terme+PCE</t>
  </si>
  <si>
    <t xml:space="preserve">          Subventions</t>
  </si>
  <si>
    <t>TOTAL ENCAISSEMENTS</t>
  </si>
  <si>
    <t>DECAISSEMENTS D'EXPLOITATION</t>
  </si>
  <si>
    <t xml:space="preserve">          Achat marchandises et matières TTC</t>
  </si>
  <si>
    <t xml:space="preserve">          Fournitures diverses, emballages TTC</t>
  </si>
  <si>
    <t xml:space="preserve">          Loyer &amp; charges locatives</t>
  </si>
  <si>
    <t xml:space="preserve">          Entretien, réparations TTC</t>
  </si>
  <si>
    <t xml:space="preserve">          Fournitures non stockées (Eau, EDF)TTC</t>
  </si>
  <si>
    <t xml:space="preserve">          Assurances TTC</t>
  </si>
  <si>
    <t xml:space="preserve">          Honoraires comptables TTC</t>
  </si>
  <si>
    <t xml:space="preserve">          Transport, déplacement</t>
  </si>
  <si>
    <t xml:space="preserve">          Frais postaux &amp; téléphone</t>
  </si>
  <si>
    <t xml:space="preserve">          Prélèvement &amp; charges de l'exploitant</t>
  </si>
  <si>
    <t xml:space="preserve">          Salaires &amp; charges des salariés</t>
  </si>
  <si>
    <t xml:space="preserve">          TVA à payer</t>
  </si>
  <si>
    <t>DECAISSEMENTS HORS EXPLOITATION</t>
  </si>
  <si>
    <t xml:space="preserve">          Remboursements d'emprunts</t>
  </si>
  <si>
    <t xml:space="preserve">          Remboursements PFIL</t>
  </si>
  <si>
    <t xml:space="preserve">          Investissements en immo. Incorporelles</t>
  </si>
  <si>
    <t xml:space="preserve">          Investissements en immo. Corporelles</t>
  </si>
  <si>
    <t xml:space="preserve">          Investissements en immo. Financières</t>
  </si>
  <si>
    <t>TOTAL DECAISSEMENTS</t>
  </si>
  <si>
    <t>SOLDE MENSUEL</t>
  </si>
  <si>
    <t>SOLDE CUMULE</t>
  </si>
  <si>
    <t>TVA récupérée sur ventes :</t>
  </si>
  <si>
    <t xml:space="preserve">TVA payée sur investissements : </t>
  </si>
  <si>
    <t>TVA payée sur charges TTC :</t>
  </si>
  <si>
    <t>TVA à payer mensuelle :</t>
  </si>
  <si>
    <t>TVA à payer trimestrielle :</t>
  </si>
  <si>
    <t xml:space="preserve">          Crédit de TVA sur investissement </t>
  </si>
  <si>
    <t>Somme 1 à 12</t>
  </si>
  <si>
    <t>Moyenne TTC/mois</t>
  </si>
  <si>
    <t>{- A comparer ci-contre -}</t>
  </si>
  <si>
    <t xml:space="preserve">        Apport associés et prêt familial</t>
  </si>
  <si>
    <t xml:space="preserve">          Salaires des salariés</t>
  </si>
  <si>
    <t xml:space="preserve">          Prélèvement de l'exploitant</t>
  </si>
  <si>
    <t xml:space="preserve">          Charges sociales des salariés</t>
  </si>
  <si>
    <t xml:space="preserve">          Charges sociales de l'exploitant</t>
  </si>
  <si>
    <t>Saisonnalité prévue</t>
  </si>
  <si>
    <t>Proportionnel au C.A.</t>
  </si>
  <si>
    <t>Mensuel</t>
  </si>
  <si>
    <t>Annuel échu</t>
  </si>
  <si>
    <t>Trimestre échu</t>
  </si>
  <si>
    <t>Semestriel d'avance</t>
  </si>
  <si>
    <t>Annuel d'avance</t>
  </si>
  <si>
    <t>Bimensuel échu</t>
  </si>
  <si>
    <t xml:space="preserve">          Publicité et formation TTC</t>
  </si>
  <si>
    <t xml:space="preserve">          Impôts, taxes et assimilés et I.S.</t>
  </si>
  <si>
    <t xml:space="preserve">          Charges financières et crédit bail</t>
  </si>
  <si>
    <t xml:space="preserve">          Divers (Sous traitance,…) </t>
  </si>
  <si>
    <t xml:space="preserve">          Divers (sous traitance,…)</t>
  </si>
  <si>
    <t>Base à reporter</t>
  </si>
  <si>
    <t>spéciale</t>
  </si>
  <si>
    <t>{- mensualité à calculer et à intégrer en mois 2</t>
  </si>
  <si>
    <t>Chiffre d'affaires Total mensuel HT :</t>
  </si>
  <si>
    <t xml:space="preserve">       Emballages</t>
  </si>
  <si>
    <t>PLAN DE FINANCEMENT</t>
  </si>
  <si>
    <t xml:space="preserve">COMPTE DE RESULTAT PREVISIONNEL </t>
  </si>
  <si>
    <t xml:space="preserve">        Prêt CSDL</t>
  </si>
  <si>
    <t xml:space="preserve">       Remboursement emprunt</t>
  </si>
  <si>
    <t>Business Model proposé par Hauts de Garonne Développement</t>
  </si>
  <si>
    <t>Projet :</t>
  </si>
  <si>
    <t>Nom Entreprise :</t>
  </si>
  <si>
    <t>Adresse :</t>
  </si>
  <si>
    <t>Code Postal - Ville :</t>
  </si>
  <si>
    <t>Téléphone :</t>
  </si>
  <si>
    <t xml:space="preserve">Nom prénom : </t>
  </si>
  <si>
    <t>-</t>
  </si>
  <si>
    <t>PLAN DE TRESORERIE (sur une année)</t>
  </si>
  <si>
    <t>(données provenant du compte de résultat)</t>
  </si>
  <si>
    <t xml:space="preserve">TOTAL DES PRODUITS </t>
  </si>
  <si>
    <t>sur 1 année</t>
  </si>
  <si>
    <t>Renseignez tous les montants en Hors Taxe (HT)</t>
  </si>
  <si>
    <t>CAPACITE D'AUTOFINANCEMENT (CAF)</t>
  </si>
  <si>
    <r>
      <t xml:space="preserve">AIDES ET SUBVENTIONS </t>
    </r>
    <r>
      <rPr>
        <i/>
        <sz val="8"/>
        <color indexed="23"/>
        <rFont val="Times New Roman"/>
        <family val="1"/>
      </rPr>
      <t>(Précisez)</t>
    </r>
  </si>
  <si>
    <t>TVA SUR IMMOBILISATIONS &amp; STOCK**</t>
  </si>
  <si>
    <r>
      <t xml:space="preserve">        Frais d'établissement </t>
    </r>
    <r>
      <rPr>
        <sz val="8"/>
        <color indexed="23"/>
        <rFont val="Times New Roman"/>
        <family val="1"/>
      </rPr>
      <t>(enregistrement, prospection, etc.)</t>
    </r>
  </si>
  <si>
    <r>
      <t xml:space="preserve">        Autres </t>
    </r>
    <r>
      <rPr>
        <sz val="8"/>
        <color indexed="23"/>
        <rFont val="Times New Roman"/>
        <family val="1"/>
      </rPr>
      <t>(précisez)</t>
    </r>
  </si>
  <si>
    <r>
      <t xml:space="preserve">        Dont stock de départ </t>
    </r>
    <r>
      <rPr>
        <sz val="8"/>
        <color indexed="23"/>
        <rFont val="Times New Roman"/>
        <family val="1"/>
      </rPr>
      <t>(à rajouter au BFR)</t>
    </r>
  </si>
  <si>
    <r>
      <t xml:space="preserve">        Fonds de commerce </t>
    </r>
    <r>
      <rPr>
        <sz val="8"/>
        <color indexed="23"/>
        <rFont val="Times New Roman"/>
        <family val="1"/>
      </rPr>
      <t>(nom, brevets, fichier clients, etc.)</t>
    </r>
  </si>
  <si>
    <r>
      <t xml:space="preserve">        Frais de communication </t>
    </r>
    <r>
      <rPr>
        <sz val="8"/>
        <color indexed="23"/>
        <rFont val="Times New Roman"/>
        <family val="1"/>
      </rPr>
      <t>(enseigne, panneaux)</t>
    </r>
  </si>
  <si>
    <r>
      <t xml:space="preserve">        Dépôt de garantie</t>
    </r>
    <r>
      <rPr>
        <sz val="8"/>
        <color indexed="23"/>
        <rFont val="Times New Roman"/>
        <family val="1"/>
      </rPr>
      <t xml:space="preserve">, </t>
    </r>
    <r>
      <rPr>
        <sz val="11"/>
        <color indexed="8"/>
        <rFont val="Times New Roman"/>
        <family val="1"/>
      </rPr>
      <t>cautions, prêts à des tiers :</t>
    </r>
  </si>
  <si>
    <t xml:space="preserve">        Apport créateur     Dont apport en numéraire</t>
  </si>
  <si>
    <t xml:space="preserve">                                 Dont prêt plateformes</t>
  </si>
  <si>
    <r>
      <t xml:space="preserve">BESOIN EN FONDS DE ROULEMENT (BFR)*
</t>
    </r>
    <r>
      <rPr>
        <i/>
        <sz val="8"/>
        <color indexed="23"/>
        <rFont val="Times New Roman"/>
        <family val="1"/>
      </rPr>
      <t>montant nécessaire au financement des charges avant encaissements:
Stocks + Créances - Dettes non financières</t>
    </r>
  </si>
  <si>
    <r>
      <t xml:space="preserve">CAPACITE D'AUTOFINANCEMENT (CAF)
</t>
    </r>
    <r>
      <rPr>
        <i/>
        <sz val="8"/>
        <color indexed="23"/>
        <rFont val="Times New Roman"/>
        <family val="1"/>
      </rPr>
      <t>Par défaut, CAF an 2 = an 1 (calculée dans le compte de résultat)</t>
    </r>
  </si>
  <si>
    <t>Exercice 1</t>
  </si>
  <si>
    <t>Exercice 2</t>
  </si>
  <si>
    <t>Exercice 3</t>
  </si>
  <si>
    <r>
      <t xml:space="preserve">        Droit au bail</t>
    </r>
    <r>
      <rPr>
        <sz val="11"/>
        <color indexed="23"/>
        <rFont val="Times New Roman"/>
        <family val="1"/>
      </rPr>
      <t xml:space="preserve"> </t>
    </r>
    <r>
      <rPr>
        <sz val="8"/>
        <color indexed="23"/>
        <rFont val="Times New Roman"/>
        <family val="1"/>
      </rPr>
      <t>(si reprise d'un bail existant)</t>
    </r>
  </si>
  <si>
    <t xml:space="preserve">         Prestations de services et travaux</t>
  </si>
  <si>
    <r>
      <t xml:space="preserve">         Productions vendues </t>
    </r>
    <r>
      <rPr>
        <sz val="8"/>
        <color indexed="23"/>
        <rFont val="(biens fabriqués ou transformés"/>
        <family val="0"/>
      </rPr>
      <t>(biens fabriqués/transformés)</t>
    </r>
  </si>
  <si>
    <r>
      <t xml:space="preserve">         Vente de produits finis </t>
    </r>
    <r>
      <rPr>
        <sz val="8"/>
        <color indexed="23"/>
        <rFont val="Times New Roman"/>
        <family val="1"/>
      </rPr>
      <t>(sans transformation)</t>
    </r>
  </si>
  <si>
    <r>
      <t xml:space="preserve">       Matières consommables </t>
    </r>
    <r>
      <rPr>
        <sz val="8"/>
        <color indexed="23"/>
        <rFont val="Times New Roman"/>
        <family val="1"/>
      </rPr>
      <t>(consommées pour produire)</t>
    </r>
  </si>
  <si>
    <r>
      <t xml:space="preserve">       Matières premières </t>
    </r>
    <r>
      <rPr>
        <sz val="8"/>
        <color indexed="23"/>
        <rFont val="Times New Roman"/>
        <family val="1"/>
      </rPr>
      <t>(transformées pour produire)</t>
    </r>
  </si>
  <si>
    <r>
      <t xml:space="preserve">       Autres </t>
    </r>
    <r>
      <rPr>
        <sz val="8"/>
        <color indexed="23"/>
        <rFont val="Times New Roman"/>
        <family val="1"/>
      </rPr>
      <t>(précisez : eau, etc.)</t>
    </r>
  </si>
  <si>
    <r>
      <t xml:space="preserve">       Honoraires </t>
    </r>
    <r>
      <rPr>
        <sz val="8"/>
        <color indexed="23"/>
        <rFont val="Times New Roman"/>
        <family val="1"/>
      </rPr>
      <t>(expert comptable, etc.)</t>
    </r>
  </si>
  <si>
    <t xml:space="preserve">       Publicité et documentation</t>
  </si>
  <si>
    <r>
      <t xml:space="preserve">       Transports </t>
    </r>
    <r>
      <rPr>
        <sz val="8"/>
        <color indexed="23"/>
        <rFont val="Times New Roman"/>
        <family val="1"/>
      </rPr>
      <t>(essence, péage, etc.)</t>
    </r>
  </si>
  <si>
    <r>
      <t xml:space="preserve">       Déplacements / missions</t>
    </r>
    <r>
      <rPr>
        <sz val="8"/>
        <color indexed="23"/>
        <rFont val="Times New Roman"/>
        <family val="1"/>
      </rPr>
      <t xml:space="preserve"> (repas, hébergements, etc.)</t>
    </r>
  </si>
  <si>
    <r>
      <t xml:space="preserve">       Crédit-bail </t>
    </r>
    <r>
      <rPr>
        <sz val="8"/>
        <color indexed="23"/>
        <rFont val="Times New Roman"/>
        <family val="1"/>
      </rPr>
      <t>(location avec option d'achat)</t>
    </r>
  </si>
  <si>
    <r>
      <t xml:space="preserve">       Taxe d'apprentissage </t>
    </r>
    <r>
      <rPr>
        <sz val="8"/>
        <color indexed="23"/>
        <rFont val="Times New Roman"/>
        <family val="1"/>
      </rPr>
      <t>(à partir d'1 salarié employé)</t>
    </r>
  </si>
  <si>
    <r>
      <t xml:space="preserve">       Contribution économique territoriale </t>
    </r>
    <r>
      <rPr>
        <sz val="8"/>
        <color indexed="23"/>
        <rFont val="Times New Roman"/>
        <family val="1"/>
      </rPr>
      <t>(CFE + CVAE)</t>
    </r>
  </si>
  <si>
    <r>
      <t xml:space="preserve">       Autres taxes </t>
    </r>
    <r>
      <rPr>
        <sz val="8"/>
        <color indexed="23"/>
        <rFont val="Times New Roman"/>
        <family val="1"/>
      </rPr>
      <t>(précisez)</t>
    </r>
  </si>
  <si>
    <t xml:space="preserve">       Charges du personnel </t>
  </si>
  <si>
    <r>
      <t xml:space="preserve">       Dotations aux amortissements </t>
    </r>
    <r>
      <rPr>
        <sz val="8"/>
        <color indexed="23"/>
        <rFont val="Times New Roman"/>
        <family val="1"/>
      </rPr>
      <t>(dépréciation des biens)</t>
    </r>
  </si>
  <si>
    <r>
      <t xml:space="preserve">       Dotations aux provisions </t>
    </r>
    <r>
      <rPr>
        <sz val="8"/>
        <color indexed="23"/>
        <rFont val="Times New Roman"/>
        <family val="1"/>
      </rPr>
      <t>(perte de valeur probable)</t>
    </r>
  </si>
  <si>
    <t>PROVISIONS*</t>
  </si>
  <si>
    <t xml:space="preserve">         Produits financiers</t>
  </si>
  <si>
    <r>
      <t xml:space="preserve">         Autres </t>
    </r>
    <r>
      <rPr>
        <sz val="8"/>
        <color indexed="23"/>
        <rFont val="Times New Roman"/>
        <family val="1"/>
      </rPr>
      <t>(précisez:  comissions, etc.)</t>
    </r>
  </si>
  <si>
    <t xml:space="preserve"> COMPTE DE RESULTAT PREVISIONNEL AVEC SOLDES
INTERMEDIAIRES DE GESTION </t>
  </si>
  <si>
    <t xml:space="preserve">        Ventes de marchandises</t>
  </si>
  <si>
    <t xml:space="preserve">        Production vendue</t>
  </si>
  <si>
    <t xml:space="preserve">        Subvention d'exploitation</t>
  </si>
  <si>
    <t>PRODUITS D'EXPLOITATION</t>
  </si>
  <si>
    <t xml:space="preserve">        Achats (y compris sous traitance)</t>
  </si>
  <si>
    <t xml:space="preserve">        Variation de stock</t>
  </si>
  <si>
    <t xml:space="preserve">        Charges extérieures</t>
  </si>
  <si>
    <r>
      <t xml:space="preserve">  </t>
    </r>
    <r>
      <rPr>
        <sz val="10"/>
        <color indexed="23"/>
        <rFont val="Times New Roman"/>
        <family val="1"/>
      </rPr>
      <t xml:space="preserve">   (2)</t>
    </r>
    <r>
      <rPr>
        <sz val="14"/>
        <rFont val="Times New Roman"/>
        <family val="1"/>
      </rPr>
      <t xml:space="preserve"> Rémunération personnel+exploitant</t>
    </r>
  </si>
  <si>
    <r>
      <t xml:space="preserve">    </t>
    </r>
    <r>
      <rPr>
        <sz val="10"/>
        <color indexed="23"/>
        <rFont val="Times New Roman"/>
        <family val="1"/>
      </rPr>
      <t>(4)</t>
    </r>
    <r>
      <rPr>
        <sz val="14"/>
        <rFont val="Times New Roman"/>
        <family val="1"/>
      </rPr>
      <t xml:space="preserve"> Impôts, taxes et autres versements</t>
    </r>
  </si>
  <si>
    <r>
      <t xml:space="preserve">  </t>
    </r>
    <r>
      <rPr>
        <sz val="10"/>
        <color indexed="23"/>
        <rFont val="Times New Roman"/>
        <family val="1"/>
      </rPr>
      <t xml:space="preserve">   (3)</t>
    </r>
    <r>
      <rPr>
        <sz val="14"/>
        <rFont val="Times New Roman"/>
        <family val="1"/>
      </rPr>
      <t xml:space="preserve"> Charges sociales person.+exploit.</t>
    </r>
  </si>
  <si>
    <r>
      <rPr>
        <sz val="10"/>
        <color indexed="23"/>
        <rFont val="Times New Roman"/>
        <family val="1"/>
      </rPr>
      <t>(1)</t>
    </r>
    <r>
      <rPr>
        <sz val="14"/>
        <rFont val="Times New Roman"/>
        <family val="1"/>
      </rPr>
      <t xml:space="preserve"> Sous Total</t>
    </r>
  </si>
  <si>
    <r>
      <t xml:space="preserve">EXCEDENT BRUT D'EXPLOITATION (EBE) </t>
    </r>
    <r>
      <rPr>
        <b/>
        <sz val="10"/>
        <color indexed="23"/>
        <rFont val="Times New Roman"/>
        <family val="1"/>
      </rPr>
      <t>(= VA-2-3-4)</t>
    </r>
  </si>
  <si>
    <r>
      <t xml:space="preserve">RESULTAT D'EXPLOITATION </t>
    </r>
    <r>
      <rPr>
        <b/>
        <sz val="10"/>
        <color indexed="23"/>
        <rFont val="Times New Roman"/>
        <family val="1"/>
      </rPr>
      <t>(= EBE-5)</t>
    </r>
  </si>
  <si>
    <r>
      <rPr>
        <sz val="10"/>
        <color indexed="23"/>
        <rFont val="Times New Roman"/>
        <family val="1"/>
      </rPr>
      <t xml:space="preserve">     (5) </t>
    </r>
    <r>
      <rPr>
        <sz val="14"/>
        <rFont val="Times New Roman"/>
        <family val="1"/>
      </rPr>
      <t>Dotations aux amortissements,</t>
    </r>
  </si>
  <si>
    <t xml:space="preserve">        provisions et autres charges</t>
  </si>
  <si>
    <r>
      <t xml:space="preserve">    </t>
    </r>
    <r>
      <rPr>
        <sz val="10"/>
        <color indexed="23"/>
        <rFont val="Times New Roman"/>
        <family val="1"/>
      </rPr>
      <t>(6)</t>
    </r>
    <r>
      <rPr>
        <sz val="14"/>
        <rFont val="Times New Roman"/>
        <family val="1"/>
      </rPr>
      <t xml:space="preserve"> Produits financiers</t>
    </r>
  </si>
  <si>
    <r>
      <t xml:space="preserve">    </t>
    </r>
    <r>
      <rPr>
        <sz val="10"/>
        <color indexed="23"/>
        <rFont val="Times New Roman"/>
        <family val="1"/>
      </rPr>
      <t>(7)</t>
    </r>
    <r>
      <rPr>
        <sz val="14"/>
        <rFont val="Times New Roman"/>
        <family val="1"/>
      </rPr>
      <t xml:space="preserve"> Charges financières sur dettes</t>
    </r>
  </si>
  <si>
    <t xml:space="preserve">         à moyen et long terme</t>
  </si>
  <si>
    <r>
      <t xml:space="preserve">   </t>
    </r>
    <r>
      <rPr>
        <sz val="10"/>
        <color indexed="23"/>
        <rFont val="Times New Roman"/>
        <family val="1"/>
      </rPr>
      <t xml:space="preserve"> (8) </t>
    </r>
    <r>
      <rPr>
        <sz val="14"/>
        <rFont val="Times New Roman"/>
        <family val="1"/>
      </rPr>
      <t>Charges financières sur dettes</t>
    </r>
  </si>
  <si>
    <t xml:space="preserve">         à court terme</t>
  </si>
  <si>
    <r>
      <t>VALEUR AJOUTEE (VA)</t>
    </r>
    <r>
      <rPr>
        <b/>
        <sz val="10"/>
        <color indexed="23"/>
        <rFont val="Times New Roman"/>
        <family val="1"/>
      </rPr>
      <t xml:space="preserve"> (= produits-1)</t>
    </r>
  </si>
  <si>
    <r>
      <t xml:space="preserve">   </t>
    </r>
    <r>
      <rPr>
        <sz val="10"/>
        <color indexed="23"/>
        <rFont val="Times New Roman"/>
        <family val="1"/>
      </rPr>
      <t xml:space="preserve"> (9)</t>
    </r>
    <r>
      <rPr>
        <sz val="14"/>
        <rFont val="Times New Roman"/>
        <family val="1"/>
      </rPr>
      <t xml:space="preserve"> Impôts sur bénéfices</t>
    </r>
  </si>
  <si>
    <r>
      <t xml:space="preserve">  </t>
    </r>
    <r>
      <rPr>
        <sz val="10"/>
        <color indexed="23"/>
        <rFont val="Times New Roman"/>
        <family val="1"/>
      </rPr>
      <t>(10)</t>
    </r>
    <r>
      <rPr>
        <sz val="14"/>
        <rFont val="Times New Roman"/>
        <family val="1"/>
      </rPr>
      <t xml:space="preserve"> Dividendes</t>
    </r>
  </si>
  <si>
    <r>
      <t xml:space="preserve">IMPOTS (RCAI) </t>
    </r>
    <r>
      <rPr>
        <b/>
        <sz val="10"/>
        <color indexed="23"/>
        <rFont val="Times New Roman"/>
        <family val="1"/>
      </rPr>
      <t xml:space="preserve">(= EBE-5+6-7-8) </t>
    </r>
  </si>
  <si>
    <t xml:space="preserve">RESULTAT COURANT AVANT </t>
  </si>
  <si>
    <r>
      <t xml:space="preserve">RESULTAT NON DISTRIBUE (RND) </t>
    </r>
    <r>
      <rPr>
        <b/>
        <sz val="10"/>
        <color indexed="23"/>
        <rFont val="Times New Roman"/>
        <family val="1"/>
      </rPr>
      <t>(=RCAI-9-10)</t>
    </r>
  </si>
  <si>
    <r>
      <t xml:space="preserve">AUTOFINANCEMENT NET </t>
    </r>
    <r>
      <rPr>
        <b/>
        <sz val="10"/>
        <color indexed="23"/>
        <rFont val="Times New Roman"/>
        <family val="1"/>
      </rPr>
      <t>(RND+5)</t>
    </r>
  </si>
  <si>
    <r>
      <t xml:space="preserve">CHARGES EXCEPTIONNELLES </t>
    </r>
    <r>
      <rPr>
        <sz val="8"/>
        <color indexed="23"/>
        <rFont val="Times New Roman"/>
        <family val="1"/>
      </rPr>
      <t>(licenciement, etc.)</t>
    </r>
  </si>
  <si>
    <r>
      <t xml:space="preserve">Saisonnalité du chiffre d'affaires (en %)
</t>
    </r>
    <r>
      <rPr>
        <b/>
        <sz val="8"/>
        <color indexed="23"/>
        <rFont val="Times New Roman"/>
        <family val="1"/>
      </rPr>
      <t>(vérifiez que la somme des 12 mois = 100 %)</t>
    </r>
  </si>
  <si>
    <t>MOIS</t>
  </si>
  <si>
    <t>INFORMATIONS SUR L'UTILISATION DU DOCUMENT</t>
  </si>
  <si>
    <r>
      <rPr>
        <sz val="16"/>
        <color indexed="23"/>
        <rFont val="Calibri Light (En-têtes)"/>
        <family val="0"/>
      </rPr>
      <t xml:space="preserve">Retrouvez la première partie (présentation générale, étude de marché et stratégie commerciale) sur Word </t>
    </r>
    <r>
      <rPr>
        <sz val="14"/>
        <rFont val="Calibri Light (En-têtes)"/>
        <family val="0"/>
      </rPr>
      <t xml:space="preserve">
Ce document vous est proposé par :
</t>
    </r>
    <r>
      <rPr>
        <sz val="11"/>
        <rFont val="Calibri Light (En-têtes)"/>
        <family val="0"/>
      </rPr>
      <t xml:space="preserve">Centre d’innovation et de formation - Avenue Jean Alfonséa – 33270 Floirac
05 57 54 32 50 - Contact@hdgdev.com - http://www.hdgdev.com/
</t>
    </r>
    <r>
      <rPr>
        <sz val="14"/>
        <rFont val="Calibri Light (En-têtes)"/>
        <family val="0"/>
      </rPr>
      <t xml:space="preserve">
</t>
    </r>
    <r>
      <rPr>
        <sz val="10"/>
        <color indexed="23"/>
        <rFont val="Calibri Light (En-têtes)"/>
        <family val="0"/>
      </rPr>
      <t xml:space="preserve">Ce document est un outil d’aide à la présentation de votre projet, il n’a aucun caractère contractuel et ne peut engager la responsabilité de Hauts de Garonne Développement. </t>
    </r>
  </si>
  <si>
    <r>
      <rPr>
        <b/>
        <sz val="11"/>
        <rFont val="Arial"/>
        <family val="2"/>
      </rPr>
      <t>GENERALITES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CE FICHIER CONTIENT DES </t>
    </r>
    <r>
      <rPr>
        <b/>
        <sz val="10"/>
        <rFont val="Arial"/>
        <family val="2"/>
      </rPr>
      <t>AUTOMATISATIONS 
Ne remplissez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pas</t>
    </r>
    <r>
      <rPr>
        <sz val="10"/>
        <rFont val="Arial"/>
        <family val="2"/>
      </rPr>
      <t xml:space="preserve"> les </t>
    </r>
    <r>
      <rPr>
        <b/>
        <sz val="10"/>
        <rFont val="Arial"/>
        <family val="2"/>
      </rPr>
      <t>cases comprenant un "0"</t>
    </r>
    <r>
      <rPr>
        <sz val="10"/>
        <rFont val="Arial"/>
        <family val="2"/>
      </rPr>
      <t xml:space="preserve"> sur le fichier initial : Ce sont des totaux qui se </t>
    </r>
    <r>
      <rPr>
        <b/>
        <sz val="10"/>
        <rFont val="Arial"/>
        <family val="2"/>
      </rPr>
      <t>calculeront automatiquement</t>
    </r>
    <r>
      <rPr>
        <sz val="10"/>
        <rFont val="Arial"/>
        <family val="2"/>
      </rPr>
      <t xml:space="preserve"> lorsque vous compléterez les informations manquantes du fichier.
Des indications sont </t>
    </r>
    <r>
      <rPr>
        <b/>
        <sz val="10"/>
        <rFont val="Arial"/>
        <family val="2"/>
      </rPr>
      <t>inscrites en gris</t>
    </r>
    <r>
      <rPr>
        <sz val="10"/>
        <rFont val="Arial"/>
        <family val="2"/>
      </rPr>
      <t xml:space="preserve"> dans le document afin de vous aider à le compléter. Toute autre information mentionnée d'un * se trouve ci-après : 
</t>
    </r>
    <r>
      <rPr>
        <b/>
        <sz val="11"/>
        <rFont val="Arial"/>
        <family val="2"/>
      </rPr>
      <t xml:space="preserve">PLAN DE FINANCEMENT </t>
    </r>
    <r>
      <rPr>
        <b/>
        <sz val="10"/>
        <rFont val="Arial"/>
        <family val="2"/>
      </rPr>
      <t xml:space="preserve">
</t>
    </r>
    <r>
      <rPr>
        <sz val="10"/>
        <color indexed="23"/>
        <rFont val="Arial"/>
        <family val="2"/>
      </rPr>
      <t>Il évalue</t>
    </r>
    <r>
      <rPr>
        <b/>
        <sz val="10"/>
        <color indexed="23"/>
        <rFont val="Arial"/>
        <family val="2"/>
      </rPr>
      <t xml:space="preserve"> </t>
    </r>
    <r>
      <rPr>
        <sz val="10"/>
        <color indexed="23"/>
        <rFont val="Arial"/>
        <family val="2"/>
      </rPr>
      <t>les</t>
    </r>
    <r>
      <rPr>
        <b/>
        <sz val="10"/>
        <color indexed="23"/>
        <rFont val="Arial"/>
        <family val="2"/>
      </rPr>
      <t xml:space="preserve"> investissements nécessaires</t>
    </r>
    <r>
      <rPr>
        <sz val="10"/>
        <color indexed="23"/>
        <rFont val="Arial"/>
        <family val="2"/>
      </rPr>
      <t xml:space="preserve"> pour lancer votre activité </t>
    </r>
    <r>
      <rPr>
        <b/>
        <sz val="10"/>
        <color indexed="23"/>
        <rFont val="Arial"/>
        <family val="2"/>
      </rPr>
      <t>et les ressources mobilisées</t>
    </r>
    <r>
      <rPr>
        <sz val="10"/>
        <color indexed="23"/>
        <rFont val="Arial"/>
        <family val="2"/>
      </rPr>
      <t xml:space="preserve"> pour les financer.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*Le </t>
    </r>
    <r>
      <rPr>
        <b/>
        <sz val="10"/>
        <rFont val="Arial"/>
        <family val="2"/>
      </rPr>
      <t>BFR correspond au financement nécessaire</t>
    </r>
    <r>
      <rPr>
        <sz val="10"/>
        <rFont val="Arial"/>
        <family val="2"/>
      </rPr>
      <t xml:space="preserve"> pour </t>
    </r>
    <r>
      <rPr>
        <b/>
        <sz val="10"/>
        <rFont val="Arial"/>
        <family val="2"/>
      </rPr>
      <t>couvrir le décalage de trésorerie entre les entrées et sorties d'argent</t>
    </r>
    <r>
      <rPr>
        <sz val="10"/>
        <rFont val="Arial"/>
        <family val="2"/>
      </rPr>
      <t xml:space="preserve">. S'il est &gt;0, vous avez besoin de trouver des fonds pour palier au décalage et financer vos besoins à court terme. S'il est &lt;0, cela alimentera votre trésorerie nette.
**La </t>
    </r>
    <r>
      <rPr>
        <b/>
        <sz val="10"/>
        <rFont val="Arial"/>
        <family val="2"/>
      </rPr>
      <t>TVA est calculée par défaut</t>
    </r>
    <r>
      <rPr>
        <sz val="10"/>
        <rFont val="Arial"/>
        <family val="2"/>
      </rPr>
      <t xml:space="preserve"> sur la somme des investissements corporels et sur le stock de départ (au </t>
    </r>
    <r>
      <rPr>
        <b/>
        <sz val="10"/>
        <rFont val="Arial"/>
        <family val="2"/>
      </rPr>
      <t>taux de 19,6%</t>
    </r>
    <r>
      <rPr>
        <sz val="10"/>
        <rFont val="Arial"/>
        <family val="2"/>
      </rPr>
      <t xml:space="preserve">). Modifiez le montant si des investissements corporels n'ont pas de TVA (véhicule acquis à un particulier...) ou si des investissements incorporels en ont (frais d'agence...).
</t>
    </r>
    <r>
      <rPr>
        <b/>
        <sz val="10"/>
        <rFont val="Arial"/>
        <family val="2"/>
      </rPr>
      <t xml:space="preserve">
</t>
    </r>
    <r>
      <rPr>
        <b/>
        <sz val="11"/>
        <rFont val="Arial"/>
        <family val="2"/>
      </rPr>
      <t>LE COMPTE DE RESULTAT</t>
    </r>
    <r>
      <rPr>
        <b/>
        <sz val="10"/>
        <rFont val="Arial"/>
        <family val="2"/>
      </rPr>
      <t xml:space="preserve">
</t>
    </r>
    <r>
      <rPr>
        <sz val="10"/>
        <color indexed="23"/>
        <rFont val="Arial"/>
        <family val="2"/>
      </rPr>
      <t>Il présente</t>
    </r>
    <r>
      <rPr>
        <b/>
        <sz val="10"/>
        <color indexed="23"/>
        <rFont val="Arial"/>
        <family val="2"/>
      </rPr>
      <t xml:space="preserve"> l'ensemble des produits et des charges </t>
    </r>
    <r>
      <rPr>
        <sz val="10"/>
        <color indexed="23"/>
        <rFont val="Arial"/>
        <family val="2"/>
      </rPr>
      <t xml:space="preserve">de votre entreprise pour une période donnée 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
* Les dotations aux amortissements </t>
    </r>
    <r>
      <rPr>
        <sz val="10"/>
        <rFont val="Arial"/>
        <family val="2"/>
      </rPr>
      <t xml:space="preserve">représentent le "montant d'usure" consécutive à l'utilisation des biens de production (machine, véhicule, etc.). </t>
    </r>
    <r>
      <rPr>
        <b/>
        <sz val="10"/>
        <rFont val="Arial"/>
        <family val="2"/>
      </rPr>
      <t>Les dotations aux provisions</t>
    </r>
    <r>
      <rPr>
        <sz val="10"/>
        <rFont val="Arial"/>
        <family val="2"/>
      </rPr>
      <t xml:space="preserve"> illustrent la perte de valeur probable d'un élément (créance, stock, etc.) du fait d'un risque (défaillance client, etc.).
</t>
    </r>
    <r>
      <rPr>
        <b/>
        <sz val="11"/>
        <rFont val="Arial"/>
        <family val="2"/>
      </rPr>
      <t>SOLDES INTERMEDIAIRES DE GESTION</t>
    </r>
    <r>
      <rPr>
        <b/>
        <sz val="10"/>
        <rFont val="Arial"/>
        <family val="2"/>
      </rPr>
      <t xml:space="preserve">
</t>
    </r>
    <r>
      <rPr>
        <sz val="10"/>
        <color indexed="23"/>
        <rFont val="Arial"/>
        <family val="2"/>
      </rPr>
      <t>Ils permettent de comprendre la</t>
    </r>
    <r>
      <rPr>
        <b/>
        <sz val="10"/>
        <color indexed="23"/>
        <rFont val="Arial"/>
        <family val="2"/>
      </rPr>
      <t xml:space="preserve"> construction du résultat </t>
    </r>
    <r>
      <rPr>
        <sz val="10"/>
        <color indexed="23"/>
        <rFont val="Arial"/>
        <family val="2"/>
      </rPr>
      <t>et identifier</t>
    </r>
    <r>
      <rPr>
        <b/>
        <sz val="10"/>
        <color indexed="23"/>
        <rFont val="Arial"/>
        <family val="2"/>
      </rPr>
      <t xml:space="preserve"> des indicateurs clés.</t>
    </r>
    <r>
      <rPr>
        <b/>
        <sz val="10"/>
        <rFont val="Arial"/>
        <family val="2"/>
      </rPr>
      <t xml:space="preserve">
</t>
    </r>
    <r>
      <rPr>
        <b/>
        <sz val="11"/>
        <rFont val="Arial"/>
        <family val="2"/>
      </rPr>
      <t>TABLEAU DE TRESORERIE</t>
    </r>
    <r>
      <rPr>
        <b/>
        <sz val="10"/>
        <rFont val="Arial"/>
        <family val="2"/>
      </rPr>
      <t xml:space="preserve">
</t>
    </r>
    <r>
      <rPr>
        <sz val="10"/>
        <color indexed="23"/>
        <rFont val="Arial"/>
        <family val="2"/>
      </rPr>
      <t xml:space="preserve">Il vous permet </t>
    </r>
    <r>
      <rPr>
        <b/>
        <sz val="10"/>
        <color indexed="23"/>
        <rFont val="Arial"/>
        <family val="2"/>
      </rPr>
      <t>d'analyser votre trésorerie</t>
    </r>
    <r>
      <rPr>
        <sz val="10"/>
        <color indexed="23"/>
        <rFont val="Arial"/>
        <family val="2"/>
      </rPr>
      <t xml:space="preserve"> sur les prochains mois, et </t>
    </r>
    <r>
      <rPr>
        <b/>
        <sz val="10"/>
        <color indexed="23"/>
        <rFont val="Arial"/>
        <family val="2"/>
      </rPr>
      <t xml:space="preserve">anticiper les problèmes.
</t>
    </r>
    <r>
      <rPr>
        <b/>
        <sz val="10"/>
        <color indexed="8"/>
        <rFont val="Arial"/>
        <family val="2"/>
      </rPr>
      <t>Complétez les cases bleues</t>
    </r>
    <r>
      <rPr>
        <sz val="10"/>
        <color indexed="8"/>
        <rFont val="Arial"/>
        <family val="2"/>
      </rPr>
      <t xml:space="preserve"> (saisonnalité du chiffre d'affaires, remboursement d'emprunt).
</t>
    </r>
    <r>
      <rPr>
        <b/>
        <sz val="10"/>
        <color indexed="8"/>
        <rFont val="Arial"/>
        <family val="2"/>
      </rPr>
      <t xml:space="preserve">Par défaut:
</t>
    </r>
    <r>
      <rPr>
        <sz val="10"/>
        <color indexed="8"/>
        <rFont val="Arial"/>
        <family val="2"/>
      </rPr>
      <t xml:space="preserve">
-</t>
    </r>
    <r>
      <rPr>
        <b/>
        <sz val="10"/>
        <color indexed="8"/>
        <rFont val="Arial"/>
        <family val="2"/>
      </rPr>
      <t>50% de marge</t>
    </r>
    <r>
      <rPr>
        <sz val="10"/>
        <color indexed="8"/>
        <rFont val="Arial"/>
        <family val="2"/>
      </rPr>
      <t xml:space="preserve"> est comptabilisée en achats. Supprimez la si vous ne faites pas de commerce !
-La </t>
    </r>
    <r>
      <rPr>
        <b/>
        <sz val="10"/>
        <color indexed="8"/>
        <rFont val="Arial"/>
        <family val="2"/>
      </rPr>
      <t>TVA à payer</t>
    </r>
    <r>
      <rPr>
        <sz val="10"/>
        <color indexed="8"/>
        <rFont val="Arial"/>
        <family val="2"/>
      </rPr>
      <t xml:space="preserve"> est trimestrielle (pour la TVA mensuelle, coller la ligne 55 sur la 33). 
-Les </t>
    </r>
    <r>
      <rPr>
        <b/>
        <sz val="10"/>
        <color indexed="8"/>
        <rFont val="Arial"/>
        <family val="2"/>
      </rPr>
      <t>investissements</t>
    </r>
    <r>
      <rPr>
        <sz val="10"/>
        <color indexed="8"/>
        <rFont val="Arial"/>
        <family val="2"/>
      </rPr>
      <t xml:space="preserve"> sont comptabilisés sur le 1er mois.
-Les </t>
    </r>
    <r>
      <rPr>
        <b/>
        <sz val="10"/>
        <color indexed="8"/>
        <rFont val="Arial"/>
        <family val="2"/>
      </rPr>
      <t>immobilisations corporelles</t>
    </r>
    <r>
      <rPr>
        <sz val="10"/>
        <color indexed="8"/>
        <rFont val="Arial"/>
        <family val="2"/>
      </rPr>
      <t xml:space="preserve"> comprennent la TVA et le stock de départ.
-Les</t>
    </r>
    <r>
      <rPr>
        <b/>
        <sz val="10"/>
        <color indexed="8"/>
        <rFont val="Arial"/>
        <family val="2"/>
      </rPr>
      <t xml:space="preserve"> charges sont augmentées d'une TVA</t>
    </r>
    <r>
      <rPr>
        <sz val="10"/>
        <color indexed="8"/>
        <rFont val="Arial"/>
        <family val="2"/>
      </rPr>
      <t xml:space="preserve"> (19,6%) sur certains postes (mention TTC) et comptabilisées selon des s</t>
    </r>
    <r>
      <rPr>
        <b/>
        <sz val="10"/>
        <color indexed="8"/>
        <rFont val="Arial"/>
        <family val="2"/>
      </rPr>
      <t>aisonnalités par défaut</t>
    </r>
    <r>
      <rPr>
        <sz val="10"/>
        <color indexed="8"/>
        <rFont val="Arial"/>
        <family val="2"/>
      </rPr>
      <t xml:space="preserve"> (colonne U). 
-Le </t>
    </r>
    <r>
      <rPr>
        <b/>
        <sz val="10"/>
        <color indexed="8"/>
        <rFont val="Arial"/>
        <family val="2"/>
      </rPr>
      <t>crédit de TVA sur investissements</t>
    </r>
    <r>
      <rPr>
        <sz val="10"/>
        <color indexed="8"/>
        <rFont val="Arial"/>
        <family val="2"/>
      </rPr>
      <t xml:space="preserve"> est inclus et remboursé après 6 mois</t>
    </r>
  </si>
  <si>
    <r>
      <rPr>
        <b/>
        <sz val="22"/>
        <rFont val="Calibri Light (En-têtes)"/>
        <family val="0"/>
      </rPr>
      <t>DOCUMENT D’AIDE A LA CREATION D’ENTREPRISE</t>
    </r>
    <r>
      <rPr>
        <sz val="14"/>
        <rFont val="Calibri Light (En-têtes)"/>
        <family val="0"/>
      </rPr>
      <t xml:space="preserve">
</t>
    </r>
    <r>
      <rPr>
        <b/>
        <sz val="20"/>
        <color indexed="49"/>
        <rFont val="Calibri Light (En-têtes)"/>
        <family val="0"/>
      </rPr>
      <t xml:space="preserve">UN BUSINESS MODEL
« ETAPE PAR ETAPE »
</t>
    </r>
    <r>
      <rPr>
        <b/>
        <sz val="20"/>
        <color indexed="49"/>
        <rFont val="Calibri Light (En-têtes)"/>
        <family val="0"/>
      </rPr>
      <t xml:space="preserve">
</t>
    </r>
    <r>
      <rPr>
        <sz val="14"/>
        <rFont val="Calibri Light (En-têtes)"/>
        <family val="0"/>
      </rPr>
      <t xml:space="preserve">
</t>
    </r>
    <r>
      <rPr>
        <b/>
        <u val="single"/>
        <sz val="18"/>
        <rFont val="Calibri Light (En-têtes)"/>
        <family val="0"/>
      </rPr>
      <t>PARTIE 2/2</t>
    </r>
    <r>
      <rPr>
        <b/>
        <sz val="18"/>
        <rFont val="Calibri Light (En-têtes)"/>
        <family val="0"/>
      </rPr>
      <t xml:space="preserve">
</t>
    </r>
    <r>
      <rPr>
        <b/>
        <sz val="20"/>
        <rFont val="Calibri Light (En-têtes)"/>
        <family val="0"/>
      </rPr>
      <t>Dossier Financier</t>
    </r>
  </si>
</sst>
</file>

<file path=xl/styles.xml><?xml version="1.0" encoding="utf-8"?>
<styleSheet xmlns="http://schemas.openxmlformats.org/spreadsheetml/2006/main">
  <numFmts count="38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_-;_-@_-"/>
    <numFmt numFmtId="173" formatCode="_-* #,##0.00_-;\-* #,##0.00_-;_-* &quot;-&quot;??_-;_-@_-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0.000000"/>
    <numFmt numFmtId="183" formatCode="0.00000"/>
    <numFmt numFmtId="184" formatCode="0.0000"/>
    <numFmt numFmtId="185" formatCode="0.000"/>
    <numFmt numFmtId="186" formatCode="0.00000000"/>
    <numFmt numFmtId="187" formatCode="0.000000000"/>
    <numFmt numFmtId="188" formatCode="0.0000000000"/>
    <numFmt numFmtId="189" formatCode="0.0000000"/>
    <numFmt numFmtId="190" formatCode="0.0"/>
    <numFmt numFmtId="191" formatCode="&quot;Vrai&quot;;&quot;Vrai&quot;;&quot;Faux&quot;"/>
    <numFmt numFmtId="192" formatCode="&quot;Actif&quot;;&quot;Actif&quot;;&quot;Inactif&quot;"/>
    <numFmt numFmtId="193" formatCode="[$€-2]\ #,##0.00_);[Red]\([$€-2]\ #,##0.00\)"/>
  </numFmts>
  <fonts count="88">
    <font>
      <sz val="10"/>
      <name val="Arial"/>
      <family val="0"/>
    </font>
    <font>
      <sz val="10"/>
      <name val="Times New Roman"/>
      <family val="1"/>
    </font>
    <font>
      <sz val="14"/>
      <color indexed="23"/>
      <name val="Arial Black"/>
      <family val="2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 Black"/>
      <family val="2"/>
    </font>
    <font>
      <sz val="7"/>
      <name val="Times New Roman"/>
      <family val="1"/>
    </font>
    <font>
      <sz val="14"/>
      <name val="Calibri Light (En-têtes)"/>
      <family val="0"/>
    </font>
    <font>
      <b/>
      <sz val="22"/>
      <name val="Calibri Light (En-têtes)"/>
      <family val="0"/>
    </font>
    <font>
      <b/>
      <sz val="20"/>
      <color indexed="49"/>
      <name val="Calibri Light (En-têtes)"/>
      <family val="0"/>
    </font>
    <font>
      <b/>
      <u val="single"/>
      <sz val="18"/>
      <name val="Calibri Light (En-têtes)"/>
      <family val="0"/>
    </font>
    <font>
      <b/>
      <sz val="18"/>
      <name val="Calibri Light (En-têtes)"/>
      <family val="0"/>
    </font>
    <font>
      <b/>
      <sz val="14"/>
      <color indexed="23"/>
      <name val="Arial Black"/>
      <family val="2"/>
    </font>
    <font>
      <sz val="11"/>
      <color indexed="23"/>
      <name val="Times New Roman"/>
      <family val="1"/>
    </font>
    <font>
      <sz val="8"/>
      <color indexed="23"/>
      <name val="Times New Roman"/>
      <family val="1"/>
    </font>
    <font>
      <i/>
      <sz val="8"/>
      <color indexed="23"/>
      <name val="Times New Roman"/>
      <family val="1"/>
    </font>
    <font>
      <sz val="11"/>
      <color indexed="8"/>
      <name val="Times New Roman"/>
      <family val="1"/>
    </font>
    <font>
      <sz val="8"/>
      <color indexed="23"/>
      <name val="(biens fabriqués ou transformés"/>
      <family val="0"/>
    </font>
    <font>
      <sz val="10"/>
      <color indexed="23"/>
      <name val="Arial"/>
      <family val="2"/>
    </font>
    <font>
      <b/>
      <sz val="8"/>
      <color indexed="23"/>
      <name val="Times New Roman"/>
      <family val="1"/>
    </font>
    <font>
      <b/>
      <sz val="8"/>
      <name val="Times New Roman"/>
      <family val="1"/>
    </font>
    <font>
      <b/>
      <sz val="10"/>
      <color indexed="23"/>
      <name val="Times New Roman"/>
      <family val="1"/>
    </font>
    <font>
      <sz val="10"/>
      <color indexed="23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b/>
      <sz val="10"/>
      <color indexed="23"/>
      <name val="Arial"/>
      <family val="2"/>
    </font>
    <font>
      <sz val="11"/>
      <name val="Calibri Light (En-têtes)"/>
      <family val="0"/>
    </font>
    <font>
      <sz val="10"/>
      <color indexed="23"/>
      <name val="Calibri Light (En-têtes)"/>
      <family val="0"/>
    </font>
    <font>
      <sz val="16"/>
      <color indexed="23"/>
      <name val="Calibri Light (En-têtes)"/>
      <family val="0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23"/>
      <name val="Times New Roman"/>
      <family val="1"/>
    </font>
    <font>
      <sz val="8"/>
      <color indexed="23"/>
      <name val="Arial Black"/>
      <family val="2"/>
    </font>
    <font>
      <b/>
      <sz val="20"/>
      <name val="Calibri Light (En-têtes)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 tint="-0.4999699890613556"/>
      <name val="Arial"/>
      <family val="2"/>
    </font>
    <font>
      <b/>
      <sz val="11"/>
      <color theme="0" tint="-0.4999699890613556"/>
      <name val="Times New Roman"/>
      <family val="1"/>
    </font>
    <font>
      <sz val="8"/>
      <color theme="0" tint="-0.4999699890613556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0E8FA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0" borderId="2" applyNumberFormat="0" applyFill="0" applyAlignment="0" applyProtection="0"/>
    <xf numFmtId="0" fontId="71" fillId="27" borderId="1" applyNumberFormat="0" applyAlignment="0" applyProtection="0"/>
    <xf numFmtId="0" fontId="72" fillId="28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77" fillId="26" borderId="4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32" borderId="9" applyNumberFormat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" fontId="1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" fontId="1" fillId="0" borderId="11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" fontId="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2" fillId="0" borderId="17" xfId="0" applyFont="1" applyBorder="1" applyAlignment="1">
      <alignment horizontal="left"/>
    </xf>
    <xf numFmtId="1" fontId="1" fillId="0" borderId="18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0" fontId="12" fillId="0" borderId="20" xfId="0" applyFont="1" applyBorder="1" applyAlignment="1">
      <alignment horizontal="left"/>
    </xf>
    <xf numFmtId="1" fontId="1" fillId="0" borderId="14" xfId="0" applyNumberFormat="1" applyFont="1" applyBorder="1" applyAlignment="1">
      <alignment horizontal="center"/>
    </xf>
    <xf numFmtId="0" fontId="12" fillId="0" borderId="21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6" xfId="0" applyFont="1" applyBorder="1" applyAlignment="1">
      <alignment horizontal="centerContinuous"/>
    </xf>
    <xf numFmtId="0" fontId="0" fillId="0" borderId="27" xfId="0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6" xfId="0" applyFont="1" applyBorder="1" applyAlignment="1">
      <alignment horizontal="left"/>
    </xf>
    <xf numFmtId="1" fontId="0" fillId="0" borderId="0" xfId="0" applyNumberFormat="1" applyBorder="1" applyAlignment="1">
      <alignment horizontal="left"/>
    </xf>
    <xf numFmtId="0" fontId="17" fillId="0" borderId="0" xfId="0" applyFont="1" applyAlignment="1">
      <alignment/>
    </xf>
    <xf numFmtId="3" fontId="5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0" fontId="0" fillId="0" borderId="0" xfId="51">
      <alignment/>
      <protection/>
    </xf>
    <xf numFmtId="0" fontId="0" fillId="0" borderId="25" xfId="0" applyBorder="1" applyAlignment="1">
      <alignment/>
    </xf>
    <xf numFmtId="0" fontId="0" fillId="0" borderId="28" xfId="0" applyBorder="1" applyAlignment="1">
      <alignment/>
    </xf>
    <xf numFmtId="0" fontId="85" fillId="0" borderId="28" xfId="0" applyFont="1" applyBorder="1" applyAlignment="1">
      <alignment/>
    </xf>
    <xf numFmtId="0" fontId="13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3" fillId="0" borderId="3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16" fillId="34" borderId="0" xfId="0" applyFont="1" applyFill="1" applyBorder="1" applyAlignment="1">
      <alignment horizontal="center"/>
    </xf>
    <xf numFmtId="0" fontId="86" fillId="0" borderId="0" xfId="0" applyFont="1" applyAlignment="1">
      <alignment/>
    </xf>
    <xf numFmtId="3" fontId="4" fillId="0" borderId="31" xfId="0" applyNumberFormat="1" applyFont="1" applyBorder="1" applyAlignment="1">
      <alignment horizontal="center"/>
    </xf>
    <xf numFmtId="0" fontId="4" fillId="0" borderId="31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35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1" fillId="33" borderId="12" xfId="0" applyFont="1" applyFill="1" applyBorder="1" applyAlignment="1">
      <alignment horizontal="left" vertical="center"/>
    </xf>
    <xf numFmtId="0" fontId="34" fillId="33" borderId="32" xfId="0" applyFont="1" applyFill="1" applyBorder="1" applyAlignment="1">
      <alignment horizontal="left" vertical="center"/>
    </xf>
    <xf numFmtId="0" fontId="11" fillId="33" borderId="12" xfId="0" applyFont="1" applyFill="1" applyBorder="1" applyAlignment="1">
      <alignment horizontal="center" vertical="center"/>
    </xf>
    <xf numFmtId="0" fontId="34" fillId="33" borderId="12" xfId="0" applyFont="1" applyFill="1" applyBorder="1" applyAlignment="1">
      <alignment horizontal="left" vertical="center"/>
    </xf>
    <xf numFmtId="0" fontId="34" fillId="33" borderId="12" xfId="0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/>
    </xf>
    <xf numFmtId="0" fontId="11" fillId="33" borderId="12" xfId="0" applyFont="1" applyFill="1" applyBorder="1" applyAlignment="1">
      <alignment horizontal="left" vertical="center" wrapText="1"/>
    </xf>
    <xf numFmtId="0" fontId="11" fillId="33" borderId="3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11" fillId="33" borderId="11" xfId="0" applyFont="1" applyFill="1" applyBorder="1" applyAlignment="1">
      <alignment horizontal="left" vertical="center"/>
    </xf>
    <xf numFmtId="0" fontId="11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/>
    </xf>
    <xf numFmtId="1" fontId="5" fillId="33" borderId="11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/>
    </xf>
    <xf numFmtId="1" fontId="5" fillId="33" borderId="12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31" fillId="0" borderId="32" xfId="0" applyFont="1" applyBorder="1" applyAlignment="1">
      <alignment horizontal="left" vertical="center"/>
    </xf>
    <xf numFmtId="1" fontId="1" fillId="0" borderId="33" xfId="0" applyNumberFormat="1" applyFont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0" fontId="31" fillId="0" borderId="32" xfId="0" applyFont="1" applyBorder="1" applyAlignment="1">
      <alignment horizontal="left"/>
    </xf>
    <xf numFmtId="1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35" xfId="0" applyFont="1" applyFill="1" applyBorder="1" applyAlignment="1">
      <alignment horizontal="left" vertical="center"/>
    </xf>
    <xf numFmtId="0" fontId="5" fillId="33" borderId="36" xfId="0" applyFont="1" applyFill="1" applyBorder="1" applyAlignment="1">
      <alignment horizontal="left" vertical="center"/>
    </xf>
    <xf numFmtId="0" fontId="5" fillId="33" borderId="22" xfId="0" applyFont="1" applyFill="1" applyBorder="1" applyAlignment="1">
      <alignment horizontal="left" vertical="top"/>
    </xf>
    <xf numFmtId="0" fontId="31" fillId="33" borderId="37" xfId="0" applyFont="1" applyFill="1" applyBorder="1" applyAlignment="1">
      <alignment horizontal="center" vertical="center"/>
    </xf>
    <xf numFmtId="0" fontId="31" fillId="33" borderId="38" xfId="0" applyFont="1" applyFill="1" applyBorder="1" applyAlignment="1">
      <alignment horizontal="center" vertical="center"/>
    </xf>
    <xf numFmtId="0" fontId="31" fillId="33" borderId="39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 vertical="center"/>
    </xf>
    <xf numFmtId="0" fontId="12" fillId="33" borderId="33" xfId="0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12" fillId="33" borderId="12" xfId="0" applyFont="1" applyFill="1" applyBorder="1" applyAlignment="1">
      <alignment horizontal="center" vertical="center"/>
    </xf>
    <xf numFmtId="1" fontId="1" fillId="36" borderId="22" xfId="0" applyNumberFormat="1" applyFont="1" applyFill="1" applyBorder="1" applyAlignment="1">
      <alignment horizontal="center" vertical="center"/>
    </xf>
    <xf numFmtId="1" fontId="1" fillId="36" borderId="23" xfId="0" applyNumberFormat="1" applyFont="1" applyFill="1" applyBorder="1" applyAlignment="1">
      <alignment horizontal="center" vertical="center"/>
    </xf>
    <xf numFmtId="1" fontId="1" fillId="36" borderId="10" xfId="0" applyNumberFormat="1" applyFont="1" applyFill="1" applyBorder="1" applyAlignment="1">
      <alignment horizontal="center"/>
    </xf>
    <xf numFmtId="0" fontId="86" fillId="0" borderId="0" xfId="0" applyFont="1" applyAlignment="1">
      <alignment vertical="center"/>
    </xf>
    <xf numFmtId="0" fontId="0" fillId="34" borderId="0" xfId="51" applyFill="1">
      <alignment/>
      <protection/>
    </xf>
    <xf numFmtId="0" fontId="0" fillId="34" borderId="0" xfId="51" applyFill="1" applyBorder="1">
      <alignment/>
      <protection/>
    </xf>
    <xf numFmtId="0" fontId="16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18" fillId="34" borderId="0" xfId="51" applyFont="1" applyFill="1" applyAlignment="1" applyProtection="1">
      <alignment horizontal="center" vertical="center" wrapText="1"/>
      <protection locked="0"/>
    </xf>
    <xf numFmtId="0" fontId="16" fillId="34" borderId="0" xfId="0" applyFont="1" applyFill="1" applyBorder="1" applyAlignment="1">
      <alignment horizontal="center"/>
    </xf>
    <xf numFmtId="0" fontId="18" fillId="34" borderId="0" xfId="51" applyFont="1" applyFill="1" applyAlignment="1" applyProtection="1">
      <alignment horizontal="center" wrapText="1"/>
      <protection locked="0"/>
    </xf>
    <xf numFmtId="0" fontId="23" fillId="34" borderId="0" xfId="0" applyFont="1" applyFill="1" applyAlignment="1">
      <alignment horizontal="center" vertical="center"/>
    </xf>
    <xf numFmtId="0" fontId="0" fillId="34" borderId="0" xfId="0" applyFont="1" applyFill="1" applyBorder="1" applyAlignment="1">
      <alignment horizontal="center" vertical="center" wrapText="1"/>
    </xf>
    <xf numFmtId="0" fontId="87" fillId="34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" fontId="17" fillId="0" borderId="0" xfId="0" applyNumberFormat="1" applyFont="1" applyBorder="1" applyAlignment="1">
      <alignment horizontal="center"/>
    </xf>
    <xf numFmtId="0" fontId="5" fillId="33" borderId="40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31" fillId="33" borderId="43" xfId="0" applyFont="1" applyFill="1" applyBorder="1" applyAlignment="1">
      <alignment horizontal="center" vertical="center"/>
    </xf>
    <xf numFmtId="0" fontId="31" fillId="33" borderId="44" xfId="0" applyFont="1" applyFill="1" applyBorder="1" applyAlignment="1">
      <alignment horizontal="center" vertical="center"/>
    </xf>
    <xf numFmtId="0" fontId="31" fillId="33" borderId="45" xfId="0" applyFont="1" applyFill="1" applyBorder="1" applyAlignment="1">
      <alignment horizontal="center" vertical="center"/>
    </xf>
    <xf numFmtId="0" fontId="86" fillId="0" borderId="22" xfId="0" applyFont="1" applyBorder="1" applyAlignment="1">
      <alignment horizontal="left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35</xdr:row>
      <xdr:rowOff>123825</xdr:rowOff>
    </xdr:from>
    <xdr:to>
      <xdr:col>5</xdr:col>
      <xdr:colOff>323850</xdr:colOff>
      <xdr:row>40</xdr:row>
      <xdr:rowOff>95250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7038975"/>
          <a:ext cx="27432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</xdr:colOff>
      <xdr:row>10</xdr:row>
      <xdr:rowOff>76200</xdr:rowOff>
    </xdr:from>
    <xdr:to>
      <xdr:col>4</xdr:col>
      <xdr:colOff>676275</xdr:colOff>
      <xdr:row>17</xdr:row>
      <xdr:rowOff>152400</xdr:rowOff>
    </xdr:to>
    <xdr:pic>
      <xdr:nvPicPr>
        <xdr:cNvPr id="2" name="Image 3" descr="Une image contenant horloge, dessin&#10;&#10;Description générée automatiquemen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0700" y="1695450"/>
          <a:ext cx="17811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9"/>
  <dimension ref="A1:G51"/>
  <sheetViews>
    <sheetView tabSelected="1" view="pageBreakPreview" zoomScale="60" zoomScaleNormal="80" workbookViewId="0" topLeftCell="A1">
      <selection activeCell="I19" sqref="I19"/>
    </sheetView>
  </sheetViews>
  <sheetFormatPr defaultColWidth="11.421875" defaultRowHeight="12.75"/>
  <cols>
    <col min="1" max="6" width="10.8515625" style="75" customWidth="1"/>
    <col min="7" max="7" width="15.140625" style="75" customWidth="1"/>
    <col min="8" max="16384" width="10.8515625" style="75" customWidth="1"/>
  </cols>
  <sheetData>
    <row r="1" spans="1:7" ht="12.75">
      <c r="A1" s="150"/>
      <c r="B1" s="150"/>
      <c r="C1" s="150"/>
      <c r="D1" s="150"/>
      <c r="E1" s="150"/>
      <c r="F1" s="150"/>
      <c r="G1" s="150"/>
    </row>
    <row r="2" spans="1:7" ht="12.75" customHeight="1">
      <c r="A2" s="155" t="s">
        <v>207</v>
      </c>
      <c r="B2" s="155"/>
      <c r="C2" s="155"/>
      <c r="D2" s="155"/>
      <c r="E2" s="155"/>
      <c r="F2" s="155"/>
      <c r="G2" s="155"/>
    </row>
    <row r="3" spans="1:7" ht="12.75" customHeight="1">
      <c r="A3" s="155"/>
      <c r="B3" s="155"/>
      <c r="C3" s="155"/>
      <c r="D3" s="155"/>
      <c r="E3" s="155"/>
      <c r="F3" s="155"/>
      <c r="G3" s="155"/>
    </row>
    <row r="4" spans="1:7" ht="12.75" customHeight="1">
      <c r="A4" s="155"/>
      <c r="B4" s="155"/>
      <c r="C4" s="155"/>
      <c r="D4" s="155"/>
      <c r="E4" s="155"/>
      <c r="F4" s="155"/>
      <c r="G4" s="155"/>
    </row>
    <row r="5" spans="1:7" ht="12.75" customHeight="1">
      <c r="A5" s="155"/>
      <c r="B5" s="155"/>
      <c r="C5" s="155"/>
      <c r="D5" s="155"/>
      <c r="E5" s="155"/>
      <c r="F5" s="155"/>
      <c r="G5" s="155"/>
    </row>
    <row r="6" spans="1:7" ht="12.75" customHeight="1">
      <c r="A6" s="155"/>
      <c r="B6" s="155"/>
      <c r="C6" s="155"/>
      <c r="D6" s="155"/>
      <c r="E6" s="155"/>
      <c r="F6" s="155"/>
      <c r="G6" s="155"/>
    </row>
    <row r="7" spans="1:7" ht="12.75" customHeight="1">
      <c r="A7" s="155"/>
      <c r="B7" s="155"/>
      <c r="C7" s="155"/>
      <c r="D7" s="155"/>
      <c r="E7" s="155"/>
      <c r="F7" s="155"/>
      <c r="G7" s="155"/>
    </row>
    <row r="8" spans="1:7" ht="12.75" customHeight="1">
      <c r="A8" s="155"/>
      <c r="B8" s="155"/>
      <c r="C8" s="155"/>
      <c r="D8" s="155"/>
      <c r="E8" s="155"/>
      <c r="F8" s="155"/>
      <c r="G8" s="155"/>
    </row>
    <row r="9" spans="1:7" ht="12.75" customHeight="1">
      <c r="A9" s="155"/>
      <c r="B9" s="155"/>
      <c r="C9" s="155"/>
      <c r="D9" s="155"/>
      <c r="E9" s="155"/>
      <c r="F9" s="155"/>
      <c r="G9" s="155"/>
    </row>
    <row r="10" spans="1:7" ht="12.75" customHeight="1">
      <c r="A10" s="155"/>
      <c r="B10" s="155"/>
      <c r="C10" s="155"/>
      <c r="D10" s="155"/>
      <c r="E10" s="155"/>
      <c r="F10" s="155"/>
      <c r="G10" s="155"/>
    </row>
    <row r="11" spans="1:7" ht="12.75" customHeight="1">
      <c r="A11" s="155"/>
      <c r="B11" s="155"/>
      <c r="C11" s="155"/>
      <c r="D11" s="155"/>
      <c r="E11" s="155"/>
      <c r="F11" s="155"/>
      <c r="G11" s="155"/>
    </row>
    <row r="12" spans="1:7" ht="12.75" customHeight="1">
      <c r="A12" s="155"/>
      <c r="B12" s="155"/>
      <c r="C12" s="155"/>
      <c r="D12" s="155"/>
      <c r="E12" s="155"/>
      <c r="F12" s="155"/>
      <c r="G12" s="155"/>
    </row>
    <row r="13" spans="1:7" ht="12.75" customHeight="1">
      <c r="A13" s="155"/>
      <c r="B13" s="155"/>
      <c r="C13" s="155"/>
      <c r="D13" s="155"/>
      <c r="E13" s="155"/>
      <c r="F13" s="155"/>
      <c r="G13" s="155"/>
    </row>
    <row r="14" spans="1:7" ht="22.5" customHeight="1">
      <c r="A14" s="155"/>
      <c r="B14" s="155"/>
      <c r="C14" s="155"/>
      <c r="D14" s="155"/>
      <c r="E14" s="155"/>
      <c r="F14" s="155"/>
      <c r="G14" s="155"/>
    </row>
    <row r="15" spans="1:7" ht="12.75" customHeight="1">
      <c r="A15" s="155"/>
      <c r="B15" s="155"/>
      <c r="C15" s="155"/>
      <c r="D15" s="155"/>
      <c r="E15" s="155"/>
      <c r="F15" s="155"/>
      <c r="G15" s="155"/>
    </row>
    <row r="16" spans="1:7" ht="12.75" customHeight="1">
      <c r="A16" s="155"/>
      <c r="B16" s="155"/>
      <c r="C16" s="155"/>
      <c r="D16" s="155"/>
      <c r="E16" s="155"/>
      <c r="F16" s="155"/>
      <c r="G16" s="155"/>
    </row>
    <row r="17" spans="1:7" ht="12.75" customHeight="1">
      <c r="A17" s="155"/>
      <c r="B17" s="155"/>
      <c r="C17" s="155"/>
      <c r="D17" s="155"/>
      <c r="E17" s="155"/>
      <c r="F17" s="155"/>
      <c r="G17" s="155"/>
    </row>
    <row r="18" spans="1:7" ht="12.75" customHeight="1">
      <c r="A18" s="155"/>
      <c r="B18" s="155"/>
      <c r="C18" s="155"/>
      <c r="D18" s="155"/>
      <c r="E18" s="155"/>
      <c r="F18" s="155"/>
      <c r="G18" s="155"/>
    </row>
    <row r="19" spans="1:7" ht="12.75" customHeight="1">
      <c r="A19" s="155"/>
      <c r="B19" s="155"/>
      <c r="C19" s="155"/>
      <c r="D19" s="155"/>
      <c r="E19" s="155"/>
      <c r="F19" s="155"/>
      <c r="G19" s="155"/>
    </row>
    <row r="20" spans="1:7" ht="12.75" customHeight="1">
      <c r="A20" s="155"/>
      <c r="B20" s="155"/>
      <c r="C20" s="155"/>
      <c r="D20" s="155"/>
      <c r="E20" s="155"/>
      <c r="F20" s="155"/>
      <c r="G20" s="155"/>
    </row>
    <row r="21" spans="1:7" ht="42.75" customHeight="1">
      <c r="A21" s="155"/>
      <c r="B21" s="155"/>
      <c r="C21" s="155"/>
      <c r="D21" s="155"/>
      <c r="E21" s="155"/>
      <c r="F21" s="155"/>
      <c r="G21" s="155"/>
    </row>
    <row r="22" spans="1:7" s="151" customFormat="1" ht="10.5" customHeight="1">
      <c r="A22" s="156"/>
      <c r="B22" s="156"/>
      <c r="C22" s="156"/>
      <c r="D22" s="156"/>
      <c r="E22" s="156"/>
      <c r="F22" s="156"/>
      <c r="G22" s="156"/>
    </row>
    <row r="23" spans="1:7" ht="22.5" customHeight="1">
      <c r="A23" s="153"/>
      <c r="B23" s="153"/>
      <c r="C23" s="152"/>
      <c r="D23" s="96" t="s">
        <v>129</v>
      </c>
      <c r="E23" s="153"/>
      <c r="F23" s="153"/>
      <c r="G23" s="153"/>
    </row>
    <row r="24" spans="1:7" ht="18" customHeight="1">
      <c r="A24" s="153"/>
      <c r="B24" s="153"/>
      <c r="C24" s="152"/>
      <c r="D24" s="96" t="s">
        <v>124</v>
      </c>
      <c r="E24" s="153"/>
      <c r="F24" s="153"/>
      <c r="G24" s="153"/>
    </row>
    <row r="25" spans="1:7" ht="21.75" customHeight="1">
      <c r="A25" s="153"/>
      <c r="B25" s="153"/>
      <c r="C25" s="152"/>
      <c r="D25" s="96" t="s">
        <v>125</v>
      </c>
      <c r="E25" s="153"/>
      <c r="F25" s="153"/>
      <c r="G25" s="153"/>
    </row>
    <row r="26" spans="1:7" ht="16.5" customHeight="1">
      <c r="A26" s="153"/>
      <c r="B26" s="153"/>
      <c r="C26" s="152"/>
      <c r="D26" s="96" t="s">
        <v>126</v>
      </c>
      <c r="E26" s="153"/>
      <c r="F26" s="153"/>
      <c r="G26" s="153"/>
    </row>
    <row r="27" spans="1:7" ht="22.5" customHeight="1">
      <c r="A27" s="153"/>
      <c r="B27" s="153"/>
      <c r="C27" s="152"/>
      <c r="D27" s="96" t="s">
        <v>127</v>
      </c>
      <c r="E27" s="153"/>
      <c r="F27" s="153"/>
      <c r="G27" s="153"/>
    </row>
    <row r="28" spans="1:7" ht="21.75" customHeight="1">
      <c r="A28" s="153"/>
      <c r="B28" s="153"/>
      <c r="C28" s="152"/>
      <c r="D28" s="96" t="s">
        <v>128</v>
      </c>
      <c r="E28" s="153"/>
      <c r="F28" s="153"/>
      <c r="G28" s="153"/>
    </row>
    <row r="29" spans="1:7" ht="18" customHeight="1">
      <c r="A29" s="157" t="s">
        <v>205</v>
      </c>
      <c r="B29" s="157"/>
      <c r="C29" s="157"/>
      <c r="D29" s="157"/>
      <c r="E29" s="157"/>
      <c r="F29" s="157"/>
      <c r="G29" s="157"/>
    </row>
    <row r="30" spans="1:7" ht="21.75" customHeight="1">
      <c r="A30" s="157"/>
      <c r="B30" s="157"/>
      <c r="C30" s="157"/>
      <c r="D30" s="157"/>
      <c r="E30" s="157"/>
      <c r="F30" s="157"/>
      <c r="G30" s="157"/>
    </row>
    <row r="31" spans="1:7" ht="12.75" customHeight="1">
      <c r="A31" s="157"/>
      <c r="B31" s="157"/>
      <c r="C31" s="157"/>
      <c r="D31" s="157"/>
      <c r="E31" s="157"/>
      <c r="F31" s="157"/>
      <c r="G31" s="157"/>
    </row>
    <row r="32" spans="1:7" ht="12.75" customHeight="1">
      <c r="A32" s="157"/>
      <c r="B32" s="157"/>
      <c r="C32" s="157"/>
      <c r="D32" s="157"/>
      <c r="E32" s="157"/>
      <c r="F32" s="157"/>
      <c r="G32" s="157"/>
    </row>
    <row r="33" spans="1:7" ht="12.75" customHeight="1">
      <c r="A33" s="157"/>
      <c r="B33" s="157"/>
      <c r="C33" s="157"/>
      <c r="D33" s="157"/>
      <c r="E33" s="157"/>
      <c r="F33" s="157"/>
      <c r="G33" s="157"/>
    </row>
    <row r="34" spans="1:7" ht="12.75" customHeight="1">
      <c r="A34" s="157"/>
      <c r="B34" s="157"/>
      <c r="C34" s="157"/>
      <c r="D34" s="157"/>
      <c r="E34" s="157"/>
      <c r="F34" s="157"/>
      <c r="G34" s="157"/>
    </row>
    <row r="35" spans="1:7" ht="12.75" customHeight="1">
      <c r="A35" s="157"/>
      <c r="B35" s="157"/>
      <c r="C35" s="157"/>
      <c r="D35" s="157"/>
      <c r="E35" s="157"/>
      <c r="F35" s="157"/>
      <c r="G35" s="157"/>
    </row>
    <row r="36" spans="1:7" ht="12.75" customHeight="1">
      <c r="A36" s="157"/>
      <c r="B36" s="157"/>
      <c r="C36" s="157"/>
      <c r="D36" s="157"/>
      <c r="E36" s="157"/>
      <c r="F36" s="157"/>
      <c r="G36" s="157"/>
    </row>
    <row r="37" spans="1:7" ht="12.75" customHeight="1">
      <c r="A37" s="157"/>
      <c r="B37" s="157"/>
      <c r="C37" s="157"/>
      <c r="D37" s="157"/>
      <c r="E37" s="157"/>
      <c r="F37" s="157"/>
      <c r="G37" s="157"/>
    </row>
    <row r="38" spans="1:7" ht="12.75" customHeight="1">
      <c r="A38" s="157"/>
      <c r="B38" s="157"/>
      <c r="C38" s="157"/>
      <c r="D38" s="157"/>
      <c r="E38" s="157"/>
      <c r="F38" s="157"/>
      <c r="G38" s="157"/>
    </row>
    <row r="39" spans="1:7" ht="12.75" customHeight="1">
      <c r="A39" s="157"/>
      <c r="B39" s="157"/>
      <c r="C39" s="157"/>
      <c r="D39" s="157"/>
      <c r="E39" s="157"/>
      <c r="F39" s="157"/>
      <c r="G39" s="157"/>
    </row>
    <row r="40" spans="1:7" ht="12.75" customHeight="1">
      <c r="A40" s="157"/>
      <c r="B40" s="157"/>
      <c r="C40" s="157"/>
      <c r="D40" s="157"/>
      <c r="E40" s="157"/>
      <c r="F40" s="157"/>
      <c r="G40" s="157"/>
    </row>
    <row r="41" spans="1:7" ht="12.75" customHeight="1">
      <c r="A41" s="157"/>
      <c r="B41" s="157"/>
      <c r="C41" s="157"/>
      <c r="D41" s="157"/>
      <c r="E41" s="157"/>
      <c r="F41" s="157"/>
      <c r="G41" s="157"/>
    </row>
    <row r="42" spans="1:7" ht="12.75" customHeight="1">
      <c r="A42" s="157"/>
      <c r="B42" s="157"/>
      <c r="C42" s="157"/>
      <c r="D42" s="157"/>
      <c r="E42" s="157"/>
      <c r="F42" s="157"/>
      <c r="G42" s="157"/>
    </row>
    <row r="43" spans="1:7" ht="15.75" customHeight="1">
      <c r="A43" s="157"/>
      <c r="B43" s="157"/>
      <c r="C43" s="157"/>
      <c r="D43" s="157"/>
      <c r="E43" s="157"/>
      <c r="F43" s="157"/>
      <c r="G43" s="157"/>
    </row>
    <row r="44" spans="1:7" ht="1.5" customHeight="1">
      <c r="A44" s="157"/>
      <c r="B44" s="157"/>
      <c r="C44" s="157"/>
      <c r="D44" s="157"/>
      <c r="E44" s="157"/>
      <c r="F44" s="157"/>
      <c r="G44" s="157"/>
    </row>
    <row r="45" spans="1:7" ht="0.75" customHeight="1">
      <c r="A45" s="157"/>
      <c r="B45" s="157"/>
      <c r="C45" s="157"/>
      <c r="D45" s="157"/>
      <c r="E45" s="157"/>
      <c r="F45" s="157"/>
      <c r="G45" s="157"/>
    </row>
    <row r="46" spans="1:7" ht="0.75" customHeight="1">
      <c r="A46" s="157"/>
      <c r="B46" s="157"/>
      <c r="C46" s="157"/>
      <c r="D46" s="157"/>
      <c r="E46" s="157"/>
      <c r="F46" s="157"/>
      <c r="G46" s="157"/>
    </row>
    <row r="47" spans="1:7" ht="0.75" customHeight="1">
      <c r="A47" s="157"/>
      <c r="B47" s="157"/>
      <c r="C47" s="157"/>
      <c r="D47" s="157"/>
      <c r="E47" s="157"/>
      <c r="F47" s="157"/>
      <c r="G47" s="157"/>
    </row>
    <row r="48" spans="1:7" ht="3" customHeight="1">
      <c r="A48" s="157"/>
      <c r="B48" s="157"/>
      <c r="C48" s="157"/>
      <c r="D48" s="157"/>
      <c r="E48" s="157"/>
      <c r="F48" s="157"/>
      <c r="G48" s="157"/>
    </row>
    <row r="49" spans="1:7" ht="12.75" customHeight="1" hidden="1">
      <c r="A49" s="157"/>
      <c r="B49" s="157"/>
      <c r="C49" s="157"/>
      <c r="D49" s="157"/>
      <c r="E49" s="157"/>
      <c r="F49" s="157"/>
      <c r="G49" s="157"/>
    </row>
    <row r="50" spans="1:7" ht="48.75" customHeight="1">
      <c r="A50" s="157"/>
      <c r="B50" s="157"/>
      <c r="C50" s="157"/>
      <c r="D50" s="157"/>
      <c r="E50" s="157"/>
      <c r="F50" s="157"/>
      <c r="G50" s="157"/>
    </row>
    <row r="51" spans="1:7" ht="13.5" customHeight="1">
      <c r="A51" s="150"/>
      <c r="B51" s="150"/>
      <c r="C51" s="150"/>
      <c r="D51" s="150"/>
      <c r="E51" s="150"/>
      <c r="F51" s="150"/>
      <c r="G51" s="150"/>
    </row>
  </sheetData>
  <sheetProtection/>
  <mergeCells count="3">
    <mergeCell ref="A2:G21"/>
    <mergeCell ref="A22:G22"/>
    <mergeCell ref="A29:G50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6"/>
  <dimension ref="A1:G35"/>
  <sheetViews>
    <sheetView view="pageBreakPreview" zoomScale="60" zoomScaleNormal="80" workbookViewId="0" topLeftCell="A1">
      <selection activeCell="A32" sqref="A32:G34"/>
    </sheetView>
  </sheetViews>
  <sheetFormatPr defaultColWidth="11.421875" defaultRowHeight="12.75"/>
  <cols>
    <col min="7" max="7" width="13.00390625" style="0" customWidth="1"/>
  </cols>
  <sheetData>
    <row r="1" spans="1:7" ht="33" customHeight="1">
      <c r="A1" s="158" t="s">
        <v>204</v>
      </c>
      <c r="B1" s="158"/>
      <c r="C1" s="158"/>
      <c r="D1" s="158"/>
      <c r="E1" s="158"/>
      <c r="F1" s="158"/>
      <c r="G1" s="158"/>
    </row>
    <row r="2" spans="1:7" ht="12.75" customHeight="1">
      <c r="A2" s="159" t="s">
        <v>206</v>
      </c>
      <c r="B2" s="159"/>
      <c r="C2" s="159"/>
      <c r="D2" s="159"/>
      <c r="E2" s="159"/>
      <c r="F2" s="159"/>
      <c r="G2" s="159"/>
    </row>
    <row r="3" spans="1:7" ht="12.75" customHeight="1">
      <c r="A3" s="159"/>
      <c r="B3" s="159"/>
      <c r="C3" s="159"/>
      <c r="D3" s="159"/>
      <c r="E3" s="159"/>
      <c r="F3" s="159"/>
      <c r="G3" s="159"/>
    </row>
    <row r="4" spans="1:7" ht="12.75">
      <c r="A4" s="159"/>
      <c r="B4" s="159"/>
      <c r="C4" s="159"/>
      <c r="D4" s="159"/>
      <c r="E4" s="159"/>
      <c r="F4" s="159"/>
      <c r="G4" s="159"/>
    </row>
    <row r="5" spans="1:7" ht="12.75">
      <c r="A5" s="159"/>
      <c r="B5" s="159"/>
      <c r="C5" s="159"/>
      <c r="D5" s="159"/>
      <c r="E5" s="159"/>
      <c r="F5" s="159"/>
      <c r="G5" s="159"/>
    </row>
    <row r="6" spans="1:7" ht="12.75">
      <c r="A6" s="159"/>
      <c r="B6" s="159"/>
      <c r="C6" s="159"/>
      <c r="D6" s="159"/>
      <c r="E6" s="159"/>
      <c r="F6" s="159"/>
      <c r="G6" s="159"/>
    </row>
    <row r="7" spans="1:7" ht="12.75">
      <c r="A7" s="159"/>
      <c r="B7" s="159"/>
      <c r="C7" s="159"/>
      <c r="D7" s="159"/>
      <c r="E7" s="159"/>
      <c r="F7" s="159"/>
      <c r="G7" s="159"/>
    </row>
    <row r="8" spans="1:7" ht="12.75">
      <c r="A8" s="159"/>
      <c r="B8" s="159"/>
      <c r="C8" s="159"/>
      <c r="D8" s="159"/>
      <c r="E8" s="159"/>
      <c r="F8" s="159"/>
      <c r="G8" s="159"/>
    </row>
    <row r="9" spans="1:7" ht="16.5" customHeight="1">
      <c r="A9" s="159"/>
      <c r="B9" s="159"/>
      <c r="C9" s="159"/>
      <c r="D9" s="159"/>
      <c r="E9" s="159"/>
      <c r="F9" s="159"/>
      <c r="G9" s="159"/>
    </row>
    <row r="10" spans="1:7" ht="16.5" customHeight="1">
      <c r="A10" s="159"/>
      <c r="B10" s="159"/>
      <c r="C10" s="159"/>
      <c r="D10" s="159"/>
      <c r="E10" s="159"/>
      <c r="F10" s="159"/>
      <c r="G10" s="159"/>
    </row>
    <row r="11" spans="1:7" ht="22.5" customHeight="1">
      <c r="A11" s="159"/>
      <c r="B11" s="159"/>
      <c r="C11" s="159"/>
      <c r="D11" s="159"/>
      <c r="E11" s="159"/>
      <c r="F11" s="159"/>
      <c r="G11" s="159"/>
    </row>
    <row r="12" spans="1:7" ht="22.5" customHeight="1">
      <c r="A12" s="159"/>
      <c r="B12" s="159"/>
      <c r="C12" s="159"/>
      <c r="D12" s="159"/>
      <c r="E12" s="159"/>
      <c r="F12" s="159"/>
      <c r="G12" s="159"/>
    </row>
    <row r="13" spans="1:7" ht="22.5" customHeight="1">
      <c r="A13" s="159"/>
      <c r="B13" s="159"/>
      <c r="C13" s="159"/>
      <c r="D13" s="159"/>
      <c r="E13" s="159"/>
      <c r="F13" s="159"/>
      <c r="G13" s="159"/>
    </row>
    <row r="14" spans="1:7" ht="22.5" customHeight="1">
      <c r="A14" s="159"/>
      <c r="B14" s="159"/>
      <c r="C14" s="159"/>
      <c r="D14" s="159"/>
      <c r="E14" s="159"/>
      <c r="F14" s="159"/>
      <c r="G14" s="159"/>
    </row>
    <row r="15" spans="1:7" ht="22.5" customHeight="1">
      <c r="A15" s="159"/>
      <c r="B15" s="159"/>
      <c r="C15" s="159"/>
      <c r="D15" s="159"/>
      <c r="E15" s="159"/>
      <c r="F15" s="159"/>
      <c r="G15" s="159"/>
    </row>
    <row r="16" spans="1:7" ht="22.5" customHeight="1">
      <c r="A16" s="159"/>
      <c r="B16" s="159"/>
      <c r="C16" s="159"/>
      <c r="D16" s="159"/>
      <c r="E16" s="159"/>
      <c r="F16" s="159"/>
      <c r="G16" s="159"/>
    </row>
    <row r="17" spans="1:7" ht="12.75">
      <c r="A17" s="159"/>
      <c r="B17" s="159"/>
      <c r="C17" s="159"/>
      <c r="D17" s="159"/>
      <c r="E17" s="159"/>
      <c r="F17" s="159"/>
      <c r="G17" s="159"/>
    </row>
    <row r="18" spans="1:7" ht="12.75">
      <c r="A18" s="159"/>
      <c r="B18" s="159"/>
      <c r="C18" s="159"/>
      <c r="D18" s="159"/>
      <c r="E18" s="159"/>
      <c r="F18" s="159"/>
      <c r="G18" s="159"/>
    </row>
    <row r="19" spans="1:7" ht="12.75">
      <c r="A19" s="159"/>
      <c r="B19" s="159"/>
      <c r="C19" s="159"/>
      <c r="D19" s="159"/>
      <c r="E19" s="159"/>
      <c r="F19" s="159"/>
      <c r="G19" s="159"/>
    </row>
    <row r="20" spans="1:7" ht="12.75">
      <c r="A20" s="159"/>
      <c r="B20" s="159"/>
      <c r="C20" s="159"/>
      <c r="D20" s="159"/>
      <c r="E20" s="159"/>
      <c r="F20" s="159"/>
      <c r="G20" s="159"/>
    </row>
    <row r="21" spans="1:7" ht="12.75">
      <c r="A21" s="159"/>
      <c r="B21" s="159"/>
      <c r="C21" s="159"/>
      <c r="D21" s="159"/>
      <c r="E21" s="159"/>
      <c r="F21" s="159"/>
      <c r="G21" s="159"/>
    </row>
    <row r="22" spans="1:7" ht="12.75">
      <c r="A22" s="159"/>
      <c r="B22" s="159"/>
      <c r="C22" s="159"/>
      <c r="D22" s="159"/>
      <c r="E22" s="159"/>
      <c r="F22" s="159"/>
      <c r="G22" s="159"/>
    </row>
    <row r="23" spans="1:7" ht="12.75">
      <c r="A23" s="159"/>
      <c r="B23" s="159"/>
      <c r="C23" s="159"/>
      <c r="D23" s="159"/>
      <c r="E23" s="159"/>
      <c r="F23" s="159"/>
      <c r="G23" s="159"/>
    </row>
    <row r="24" spans="1:7" ht="12.75">
      <c r="A24" s="159"/>
      <c r="B24" s="159"/>
      <c r="C24" s="159"/>
      <c r="D24" s="159"/>
      <c r="E24" s="159"/>
      <c r="F24" s="159"/>
      <c r="G24" s="159"/>
    </row>
    <row r="25" spans="1:7" ht="12.75">
      <c r="A25" s="159"/>
      <c r="B25" s="159"/>
      <c r="C25" s="159"/>
      <c r="D25" s="159"/>
      <c r="E25" s="159"/>
      <c r="F25" s="159"/>
      <c r="G25" s="159"/>
    </row>
    <row r="26" spans="1:7" ht="12.75">
      <c r="A26" s="159"/>
      <c r="B26" s="159"/>
      <c r="C26" s="159"/>
      <c r="D26" s="159"/>
      <c r="E26" s="159"/>
      <c r="F26" s="159"/>
      <c r="G26" s="159"/>
    </row>
    <row r="27" spans="1:7" ht="12.75">
      <c r="A27" s="159"/>
      <c r="B27" s="159"/>
      <c r="C27" s="159"/>
      <c r="D27" s="159"/>
      <c r="E27" s="159"/>
      <c r="F27" s="159"/>
      <c r="G27" s="159"/>
    </row>
    <row r="28" spans="1:7" ht="12.75">
      <c r="A28" s="159"/>
      <c r="B28" s="159"/>
      <c r="C28" s="159"/>
      <c r="D28" s="159"/>
      <c r="E28" s="159"/>
      <c r="F28" s="159"/>
      <c r="G28" s="159"/>
    </row>
    <row r="29" spans="1:7" ht="15.75" customHeight="1">
      <c r="A29" s="159"/>
      <c r="B29" s="159"/>
      <c r="C29" s="159"/>
      <c r="D29" s="159"/>
      <c r="E29" s="159"/>
      <c r="F29" s="159"/>
      <c r="G29" s="159"/>
    </row>
    <row r="30" spans="1:7" ht="12.75">
      <c r="A30" s="159"/>
      <c r="B30" s="159"/>
      <c r="C30" s="159"/>
      <c r="D30" s="159"/>
      <c r="E30" s="159"/>
      <c r="F30" s="159"/>
      <c r="G30" s="159"/>
    </row>
    <row r="31" spans="1:7" ht="228.75" customHeight="1">
      <c r="A31" s="159"/>
      <c r="B31" s="159"/>
      <c r="C31" s="159"/>
      <c r="D31" s="159"/>
      <c r="E31" s="159"/>
      <c r="F31" s="159"/>
      <c r="G31" s="159"/>
    </row>
    <row r="32" spans="1:7" ht="6.75" customHeight="1">
      <c r="A32" s="160" t="s">
        <v>123</v>
      </c>
      <c r="B32" s="160"/>
      <c r="C32" s="160"/>
      <c r="D32" s="160"/>
      <c r="E32" s="160"/>
      <c r="F32" s="160"/>
      <c r="G32" s="160"/>
    </row>
    <row r="33" spans="1:7" ht="4.5" customHeight="1">
      <c r="A33" s="160"/>
      <c r="B33" s="160"/>
      <c r="C33" s="160"/>
      <c r="D33" s="160"/>
      <c r="E33" s="160"/>
      <c r="F33" s="160"/>
      <c r="G33" s="160"/>
    </row>
    <row r="34" spans="1:7" ht="0.75" customHeight="1">
      <c r="A34" s="160"/>
      <c r="B34" s="160"/>
      <c r="C34" s="160"/>
      <c r="D34" s="160"/>
      <c r="E34" s="160"/>
      <c r="F34" s="160"/>
      <c r="G34" s="160"/>
    </row>
    <row r="35" spans="1:7" ht="12.75">
      <c r="A35" s="154"/>
      <c r="B35" s="154"/>
      <c r="C35" s="154"/>
      <c r="D35" s="154"/>
      <c r="E35" s="154"/>
      <c r="F35" s="154"/>
      <c r="G35" s="154"/>
    </row>
  </sheetData>
  <sheetProtection/>
  <mergeCells count="3">
    <mergeCell ref="A1:G1"/>
    <mergeCell ref="A2:G31"/>
    <mergeCell ref="A32:G34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G52"/>
  <sheetViews>
    <sheetView view="pageBreakPreview" zoomScale="70" zoomScaleSheetLayoutView="70" workbookViewId="0" topLeftCell="A1">
      <selection activeCell="G39" sqref="G38:G39"/>
    </sheetView>
  </sheetViews>
  <sheetFormatPr defaultColWidth="11.421875" defaultRowHeight="12.75"/>
  <cols>
    <col min="1" max="1" width="43.421875" style="0" customWidth="1"/>
    <col min="2" max="2" width="12.8515625" style="0" customWidth="1"/>
    <col min="3" max="3" width="12.421875" style="0" customWidth="1"/>
    <col min="4" max="4" width="12.8515625" style="0" customWidth="1"/>
  </cols>
  <sheetData>
    <row r="1" spans="1:4" ht="28.5" customHeight="1">
      <c r="A1" s="162" t="s">
        <v>119</v>
      </c>
      <c r="B1" s="162"/>
      <c r="C1" s="162"/>
      <c r="D1" s="162"/>
    </row>
    <row r="2" spans="1:4" ht="3" customHeight="1">
      <c r="A2" s="162"/>
      <c r="B2" s="162"/>
      <c r="C2" s="162"/>
      <c r="D2" s="162"/>
    </row>
    <row r="3" spans="1:4" ht="15.75">
      <c r="A3" s="97" t="s">
        <v>135</v>
      </c>
      <c r="B3" s="3"/>
      <c r="C3" s="3"/>
      <c r="D3" s="3"/>
    </row>
    <row r="4" spans="1:4" ht="6.75" customHeight="1">
      <c r="A4" s="3"/>
      <c r="B4" s="3"/>
      <c r="C4" s="3"/>
      <c r="D4" s="3"/>
    </row>
    <row r="5" spans="1:4" ht="12.75">
      <c r="A5" s="163" t="s">
        <v>1</v>
      </c>
      <c r="B5" s="165" t="s">
        <v>2</v>
      </c>
      <c r="C5" s="165" t="s">
        <v>3</v>
      </c>
      <c r="D5" s="165" t="s">
        <v>4</v>
      </c>
    </row>
    <row r="6" spans="1:4" ht="7.5" customHeight="1">
      <c r="A6" s="168"/>
      <c r="B6" s="167"/>
      <c r="C6" s="167"/>
      <c r="D6" s="167"/>
    </row>
    <row r="7" spans="1:4" ht="6" customHeight="1">
      <c r="A7" s="4"/>
      <c r="B7" s="5"/>
      <c r="C7" s="5"/>
      <c r="D7" s="5"/>
    </row>
    <row r="8" spans="1:4" ht="15.75">
      <c r="A8" s="6" t="s">
        <v>5</v>
      </c>
      <c r="B8" s="7">
        <f>B9+B10+B11</f>
        <v>0</v>
      </c>
      <c r="C8" s="7">
        <f>C9+C10+C11</f>
        <v>0</v>
      </c>
      <c r="D8" s="7">
        <f>D9+D10+D11</f>
        <v>0</v>
      </c>
    </row>
    <row r="9" spans="1:4" ht="15.75" customHeight="1">
      <c r="A9" s="89" t="s">
        <v>139</v>
      </c>
      <c r="B9" s="5"/>
      <c r="C9" s="5"/>
      <c r="D9" s="5"/>
    </row>
    <row r="10" spans="1:4" ht="13.5">
      <c r="A10" s="8" t="s">
        <v>142</v>
      </c>
      <c r="B10" s="5"/>
      <c r="C10" s="5"/>
      <c r="D10" s="5"/>
    </row>
    <row r="11" spans="1:4" ht="13.5">
      <c r="A11" s="8" t="s">
        <v>152</v>
      </c>
      <c r="B11" s="5"/>
      <c r="C11" s="5"/>
      <c r="D11" s="5"/>
    </row>
    <row r="12" spans="1:4" ht="6.75" customHeight="1">
      <c r="A12" s="4"/>
      <c r="B12" s="5"/>
      <c r="C12" s="5"/>
      <c r="D12" s="5"/>
    </row>
    <row r="13" spans="1:4" ht="15.75">
      <c r="A13" s="6" t="s">
        <v>6</v>
      </c>
      <c r="B13" s="7">
        <f>B14+B15+B16+B17+B18+B19+B20+B21</f>
        <v>0</v>
      </c>
      <c r="C13" s="7">
        <f>C14+C15+C16+C17+C18+C19+C20+C21</f>
        <v>0</v>
      </c>
      <c r="D13" s="7">
        <f>D14+D15+D16+D17+D18+D19+D20+D21</f>
        <v>0</v>
      </c>
    </row>
    <row r="14" spans="1:4" ht="13.5">
      <c r="A14" s="8" t="s">
        <v>143</v>
      </c>
      <c r="B14" s="5"/>
      <c r="C14" s="5"/>
      <c r="D14" s="5"/>
    </row>
    <row r="15" spans="1:7" ht="13.5">
      <c r="A15" s="8" t="s">
        <v>7</v>
      </c>
      <c r="B15" s="5"/>
      <c r="C15" s="5"/>
      <c r="D15" s="5"/>
      <c r="G15" s="85"/>
    </row>
    <row r="16" spans="1:4" ht="13.5">
      <c r="A16" s="8" t="s">
        <v>8</v>
      </c>
      <c r="B16" s="5"/>
      <c r="C16" s="5"/>
      <c r="D16" s="5"/>
    </row>
    <row r="17" spans="1:4" ht="13.5">
      <c r="A17" s="8" t="s">
        <v>9</v>
      </c>
      <c r="B17" s="5"/>
      <c r="C17" s="5"/>
      <c r="D17" s="5"/>
    </row>
    <row r="18" spans="1:4" ht="13.5">
      <c r="A18" s="8" t="s">
        <v>10</v>
      </c>
      <c r="B18" s="73"/>
      <c r="C18" s="5"/>
      <c r="D18" s="5"/>
    </row>
    <row r="19" spans="1:4" ht="13.5">
      <c r="A19" s="8" t="s">
        <v>11</v>
      </c>
      <c r="B19" s="5"/>
      <c r="C19" s="5"/>
      <c r="D19" s="5"/>
    </row>
    <row r="20" spans="1:4" ht="13.5">
      <c r="A20" s="8" t="s">
        <v>12</v>
      </c>
      <c r="B20" s="5"/>
      <c r="C20" s="5"/>
      <c r="D20" s="5"/>
    </row>
    <row r="21" spans="1:4" ht="13.5">
      <c r="A21" s="8" t="s">
        <v>140</v>
      </c>
      <c r="B21" s="5"/>
      <c r="C21" s="5"/>
      <c r="D21" s="5"/>
    </row>
    <row r="22" spans="1:4" ht="7.5" customHeight="1">
      <c r="A22" s="8"/>
      <c r="B22" s="5"/>
      <c r="C22" s="5"/>
      <c r="D22" s="5"/>
    </row>
    <row r="23" spans="1:4" ht="15.75">
      <c r="A23" s="6" t="s">
        <v>13</v>
      </c>
      <c r="B23" s="7">
        <f>B24</f>
        <v>0</v>
      </c>
      <c r="C23" s="7">
        <f>C24</f>
        <v>0</v>
      </c>
      <c r="D23" s="7">
        <f>D24</f>
        <v>0</v>
      </c>
    </row>
    <row r="24" spans="1:4" ht="13.5">
      <c r="A24" s="8" t="s">
        <v>144</v>
      </c>
      <c r="B24" s="5"/>
      <c r="C24" s="5"/>
      <c r="D24" s="5"/>
    </row>
    <row r="25" spans="1:4" ht="15.75">
      <c r="A25" s="9" t="s">
        <v>14</v>
      </c>
      <c r="B25" s="10">
        <f>B8+B13+B23</f>
        <v>0</v>
      </c>
      <c r="C25" s="10">
        <f>C8+C13+C23</f>
        <v>0</v>
      </c>
      <c r="D25" s="10">
        <f>D8+D13+D23</f>
        <v>0</v>
      </c>
    </row>
    <row r="26" spans="1:4" ht="6.75" customHeight="1">
      <c r="A26" s="6"/>
      <c r="B26" s="5"/>
      <c r="C26" s="5"/>
      <c r="D26" s="5"/>
    </row>
    <row r="27" spans="1:4" ht="39.75" customHeight="1">
      <c r="A27" s="88" t="s">
        <v>147</v>
      </c>
      <c r="B27" s="91"/>
      <c r="C27" s="92"/>
      <c r="D27" s="93"/>
    </row>
    <row r="28" spans="1:4" ht="13.5">
      <c r="A28" s="8" t="s">
        <v>141</v>
      </c>
      <c r="B28" s="5"/>
      <c r="C28" s="5"/>
      <c r="D28" s="5"/>
    </row>
    <row r="29" spans="1:4" ht="15.75">
      <c r="A29" s="6" t="s">
        <v>138</v>
      </c>
      <c r="B29" s="84">
        <f>(B13*1.196)-B13+(B28*1.196)-B28</f>
        <v>0</v>
      </c>
      <c r="C29" s="7">
        <f>(C13*1.196)-C13+(C28*1.196)-C28</f>
        <v>0</v>
      </c>
      <c r="D29" s="7">
        <f>(D13*1.196)-D13+(D28*1.196)-D28</f>
        <v>0</v>
      </c>
    </row>
    <row r="30" spans="1:4" ht="15.75">
      <c r="A30" s="11" t="s">
        <v>15</v>
      </c>
      <c r="B30" s="12" t="s">
        <v>130</v>
      </c>
      <c r="C30" s="12"/>
      <c r="D30" s="12"/>
    </row>
    <row r="31" spans="1:4" ht="18">
      <c r="A31" s="109" t="s">
        <v>16</v>
      </c>
      <c r="B31" s="27">
        <f>B25+B27+B29+B28</f>
        <v>0</v>
      </c>
      <c r="C31" s="27">
        <f>C25+C27+C29+C30</f>
        <v>0</v>
      </c>
      <c r="D31" s="27">
        <f>D25+D27+D29+D30</f>
        <v>0</v>
      </c>
    </row>
    <row r="32" spans="1:4" ht="6" customHeight="1">
      <c r="A32" s="15"/>
      <c r="B32" s="14"/>
      <c r="C32" s="14"/>
      <c r="D32" s="14"/>
    </row>
    <row r="33" spans="1:4" ht="6.75" customHeight="1">
      <c r="A33" s="3"/>
      <c r="B33" s="3"/>
      <c r="C33" s="3"/>
      <c r="D33" s="3"/>
    </row>
    <row r="34" spans="1:4" ht="12.75">
      <c r="A34" s="163" t="s">
        <v>17</v>
      </c>
      <c r="B34" s="165" t="s">
        <v>2</v>
      </c>
      <c r="C34" s="165" t="s">
        <v>3</v>
      </c>
      <c r="D34" s="165" t="s">
        <v>4</v>
      </c>
    </row>
    <row r="35" spans="1:4" ht="9" customHeight="1">
      <c r="A35" s="164"/>
      <c r="B35" s="166"/>
      <c r="C35" s="167"/>
      <c r="D35" s="167"/>
    </row>
    <row r="36" spans="1:4" ht="10.5" customHeight="1">
      <c r="A36" s="4"/>
      <c r="B36" s="5"/>
      <c r="C36" s="5"/>
      <c r="D36" s="5"/>
    </row>
    <row r="37" spans="1:4" ht="15.75">
      <c r="A37" s="6" t="s">
        <v>18</v>
      </c>
      <c r="B37" s="7">
        <f>B38+B39+B40+B41</f>
        <v>0</v>
      </c>
      <c r="C37" s="7">
        <f>C38+C39+C40+C41</f>
        <v>0</v>
      </c>
      <c r="D37" s="7">
        <f>D38+D39+D40+D41</f>
        <v>0</v>
      </c>
    </row>
    <row r="38" spans="1:4" ht="13.5">
      <c r="A38" s="8" t="s">
        <v>145</v>
      </c>
      <c r="B38" s="5"/>
      <c r="C38" s="5"/>
      <c r="D38" s="5"/>
    </row>
    <row r="39" spans="1:4" ht="13.5">
      <c r="A39" s="8" t="s">
        <v>19</v>
      </c>
      <c r="B39" s="5"/>
      <c r="C39" s="5"/>
      <c r="D39" s="5"/>
    </row>
    <row r="40" spans="1:4" ht="13.5">
      <c r="A40" s="8" t="s">
        <v>146</v>
      </c>
      <c r="B40" s="5"/>
      <c r="C40" s="5"/>
      <c r="D40" s="5"/>
    </row>
    <row r="41" spans="1:4" ht="13.5">
      <c r="A41" s="8" t="s">
        <v>96</v>
      </c>
      <c r="B41" s="5"/>
      <c r="C41" s="5"/>
      <c r="D41" s="5"/>
    </row>
    <row r="42" spans="1:4" ht="15.75">
      <c r="A42" s="6" t="s">
        <v>20</v>
      </c>
      <c r="B42" s="7"/>
      <c r="C42" s="7"/>
      <c r="D42" s="7"/>
    </row>
    <row r="43" spans="1:4" ht="8.25" customHeight="1">
      <c r="A43" s="6"/>
      <c r="B43" s="5"/>
      <c r="C43" s="5"/>
      <c r="D43" s="5"/>
    </row>
    <row r="44" spans="1:4" ht="15.75">
      <c r="A44" s="6" t="s">
        <v>137</v>
      </c>
      <c r="B44" s="7">
        <f>B45+B46+B47+B48</f>
        <v>0</v>
      </c>
      <c r="C44" s="7">
        <f>C45+C46+C47+C48</f>
        <v>0</v>
      </c>
      <c r="D44" s="7">
        <f>D45+D46+D47+D48</f>
        <v>0</v>
      </c>
    </row>
    <row r="45" spans="1:4" ht="13.5">
      <c r="A45" s="8" t="s">
        <v>121</v>
      </c>
      <c r="B45" s="5"/>
      <c r="C45" s="5"/>
      <c r="D45" s="5"/>
    </row>
    <row r="46" spans="1:4" ht="13.5">
      <c r="A46" s="8" t="s">
        <v>21</v>
      </c>
      <c r="B46" s="5"/>
      <c r="C46" s="5"/>
      <c r="D46" s="5"/>
    </row>
    <row r="47" spans="1:4" ht="13.5">
      <c r="A47" s="8" t="s">
        <v>22</v>
      </c>
      <c r="B47" s="5"/>
      <c r="C47" s="5"/>
      <c r="D47" s="5"/>
    </row>
    <row r="48" spans="1:4" ht="13.5">
      <c r="A48" s="8" t="s">
        <v>23</v>
      </c>
      <c r="B48" s="5"/>
      <c r="C48" s="5"/>
      <c r="D48" s="5"/>
    </row>
    <row r="49" spans="1:4" ht="28.5" customHeight="1">
      <c r="A49" s="88" t="s">
        <v>148</v>
      </c>
      <c r="B49" s="90" t="s">
        <v>130</v>
      </c>
      <c r="C49" s="90">
        <f>'Compte de résultat €'!B58</f>
        <v>0</v>
      </c>
      <c r="D49" s="90">
        <f>'Compte de résultat €'!C58</f>
        <v>0</v>
      </c>
    </row>
    <row r="50" spans="1:4" ht="18">
      <c r="A50" s="109" t="s">
        <v>24</v>
      </c>
      <c r="B50" s="27">
        <f>B42+B44+B37</f>
        <v>0</v>
      </c>
      <c r="C50" s="27">
        <f>C37+C42+C44+C49</f>
        <v>0</v>
      </c>
      <c r="D50" s="27">
        <f>D37+D42+D44+D49</f>
        <v>0</v>
      </c>
    </row>
    <row r="51" spans="1:4" ht="6.75" customHeight="1">
      <c r="A51" s="86" t="s">
        <v>0</v>
      </c>
      <c r="B51" s="86"/>
      <c r="C51" s="86"/>
      <c r="D51" s="86"/>
    </row>
    <row r="52" spans="1:4" ht="21.75" customHeight="1">
      <c r="A52" s="87" t="str">
        <f>Informations!A32</f>
        <v>Business Model proposé par Hauts de Garonne Développement</v>
      </c>
      <c r="B52" s="87"/>
      <c r="C52" s="161" t="str">
        <f>'En-tête'!D23</f>
        <v>Nom prénom : </v>
      </c>
      <c r="D52" s="161"/>
    </row>
  </sheetData>
  <sheetProtection/>
  <mergeCells count="10">
    <mergeCell ref="C52:D52"/>
    <mergeCell ref="A1:D2"/>
    <mergeCell ref="A34:A35"/>
    <mergeCell ref="B34:B35"/>
    <mergeCell ref="C34:C35"/>
    <mergeCell ref="D34:D35"/>
    <mergeCell ref="B5:B6"/>
    <mergeCell ref="C5:C6"/>
    <mergeCell ref="D5:D6"/>
    <mergeCell ref="A5:A6"/>
  </mergeCells>
  <printOptions/>
  <pageMargins left="0.7874015748031497" right="0.3937007874015748" top="0.3937007874015748" bottom="0.1968503937007874" header="0.5118110236220472" footer="0.511811023622047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"/>
  <dimension ref="A1:E60"/>
  <sheetViews>
    <sheetView view="pageBreakPreview" zoomScale="80" zoomScaleSheetLayoutView="80" workbookViewId="0" topLeftCell="A1">
      <selection activeCell="A67" sqref="A67"/>
    </sheetView>
  </sheetViews>
  <sheetFormatPr defaultColWidth="11.421875" defaultRowHeight="12.75"/>
  <cols>
    <col min="1" max="1" width="41.8515625" style="0" customWidth="1"/>
    <col min="2" max="3" width="14.140625" style="0" customWidth="1"/>
    <col min="4" max="4" width="13.8515625" style="0" customWidth="1"/>
    <col min="5" max="5" width="32.7109375" style="0" bestFit="1" customWidth="1"/>
  </cols>
  <sheetData>
    <row r="1" spans="1:4" ht="12.75" customHeight="1">
      <c r="A1" s="162" t="s">
        <v>120</v>
      </c>
      <c r="B1" s="162"/>
      <c r="C1" s="162"/>
      <c r="D1" s="162"/>
    </row>
    <row r="2" spans="1:4" ht="15" customHeight="1">
      <c r="A2" s="162"/>
      <c r="B2" s="162"/>
      <c r="C2" s="162"/>
      <c r="D2" s="162"/>
    </row>
    <row r="3" spans="1:4" ht="15" customHeight="1">
      <c r="A3" s="187" t="s">
        <v>135</v>
      </c>
      <c r="B3" s="187"/>
      <c r="C3" s="187"/>
      <c r="D3" s="187"/>
    </row>
    <row r="4" spans="1:4" ht="18" customHeight="1">
      <c r="A4" s="94"/>
      <c r="B4" s="106" t="s">
        <v>149</v>
      </c>
      <c r="C4" s="106" t="s">
        <v>150</v>
      </c>
      <c r="D4" s="106" t="s">
        <v>151</v>
      </c>
    </row>
    <row r="5" spans="1:4" ht="19.5" customHeight="1">
      <c r="A5" s="105" t="s">
        <v>25</v>
      </c>
      <c r="B5" s="108">
        <f>SUM(B6:B10)</f>
        <v>0</v>
      </c>
      <c r="C5" s="108">
        <f>SUM(C6:C10)</f>
        <v>0</v>
      </c>
      <c r="D5" s="108">
        <f>SUM(D6:D10)</f>
        <v>0</v>
      </c>
    </row>
    <row r="6" spans="1:4" ht="13.5">
      <c r="A6" s="8" t="s">
        <v>155</v>
      </c>
      <c r="B6" s="74"/>
      <c r="C6" s="17"/>
      <c r="D6" s="17"/>
    </row>
    <row r="7" spans="1:4" ht="13.5">
      <c r="A7" s="8" t="s">
        <v>153</v>
      </c>
      <c r="B7" s="17"/>
      <c r="C7" s="17"/>
      <c r="D7" s="17"/>
    </row>
    <row r="8" spans="1:4" ht="13.5">
      <c r="A8" s="8" t="s">
        <v>154</v>
      </c>
      <c r="B8" s="17"/>
      <c r="C8" s="17"/>
      <c r="D8" s="17"/>
    </row>
    <row r="9" spans="1:4" ht="13.5">
      <c r="A9" s="8" t="s">
        <v>171</v>
      </c>
      <c r="B9" s="17"/>
      <c r="C9" s="17"/>
      <c r="D9" s="17"/>
    </row>
    <row r="10" spans="1:4" ht="13.5" customHeight="1">
      <c r="A10" s="95" t="s">
        <v>172</v>
      </c>
      <c r="B10" s="18"/>
      <c r="C10" s="18"/>
      <c r="D10" s="18"/>
    </row>
    <row r="11" spans="1:4" ht="19.5" customHeight="1">
      <c r="A11" s="105" t="s">
        <v>47</v>
      </c>
      <c r="B11" s="108">
        <f>SUM(B12,B22,B36,B41,B47,B51,B53)</f>
        <v>0</v>
      </c>
      <c r="C11" s="108">
        <f>SUM(C12,C22,C36,C41,C47,C51,C53)</f>
        <v>0</v>
      </c>
      <c r="D11" s="108">
        <f>SUM(D12,D22,D36,D41,D47,D51,D53)</f>
        <v>0</v>
      </c>
    </row>
    <row r="12" spans="1:4" ht="13.5">
      <c r="A12" s="102" t="s">
        <v>26</v>
      </c>
      <c r="B12" s="19">
        <f>SUM(B13:B20)</f>
        <v>0</v>
      </c>
      <c r="C12" s="19">
        <f>SUM(C13:C20)</f>
        <v>0</v>
      </c>
      <c r="D12" s="19">
        <f>SUM(D13:D20)</f>
        <v>0</v>
      </c>
    </row>
    <row r="13" spans="1:4" ht="13.5">
      <c r="A13" s="8" t="s">
        <v>157</v>
      </c>
      <c r="B13" s="17"/>
      <c r="C13" s="17"/>
      <c r="D13" s="17"/>
    </row>
    <row r="14" spans="1:4" ht="13.5">
      <c r="A14" s="8" t="s">
        <v>27</v>
      </c>
      <c r="B14" s="17"/>
      <c r="C14" s="17"/>
      <c r="D14" s="17"/>
    </row>
    <row r="15" spans="1:4" ht="13.5">
      <c r="A15" s="8" t="s">
        <v>156</v>
      </c>
      <c r="B15" s="17"/>
      <c r="C15" s="17"/>
      <c r="D15" s="17"/>
    </row>
    <row r="16" spans="1:4" ht="13.5">
      <c r="A16" s="8" t="s">
        <v>28</v>
      </c>
      <c r="B16" s="17"/>
      <c r="C16" s="17"/>
      <c r="D16" s="17"/>
    </row>
    <row r="17" spans="1:4" ht="13.5">
      <c r="A17" s="8" t="s">
        <v>118</v>
      </c>
      <c r="B17" s="17"/>
      <c r="C17" s="17"/>
      <c r="D17" s="17"/>
    </row>
    <row r="18" spans="1:4" ht="13.5">
      <c r="A18" s="8" t="s">
        <v>29</v>
      </c>
      <c r="B18" s="17"/>
      <c r="C18" s="17"/>
      <c r="D18" s="17"/>
    </row>
    <row r="19" spans="1:4" ht="13.5">
      <c r="A19" s="8" t="s">
        <v>30</v>
      </c>
      <c r="B19" s="17"/>
      <c r="C19" s="17"/>
      <c r="D19" s="17"/>
    </row>
    <row r="20" spans="1:4" ht="13.5">
      <c r="A20" s="8" t="s">
        <v>158</v>
      </c>
      <c r="B20" s="17"/>
      <c r="C20" s="17"/>
      <c r="D20" s="17"/>
    </row>
    <row r="21" spans="1:4" ht="3" customHeight="1">
      <c r="A21" s="4"/>
      <c r="B21" s="17"/>
      <c r="C21" s="17"/>
      <c r="D21" s="17"/>
    </row>
    <row r="22" spans="1:4" ht="13.5">
      <c r="A22" s="102" t="s">
        <v>31</v>
      </c>
      <c r="B22" s="19">
        <f>SUM(B23:B34)</f>
        <v>0</v>
      </c>
      <c r="C22" s="19">
        <f>SUM(C23:C34)</f>
        <v>0</v>
      </c>
      <c r="D22" s="19">
        <f>SUM(D23:D34)</f>
        <v>0</v>
      </c>
    </row>
    <row r="23" spans="1:4" ht="13.5">
      <c r="A23" s="8" t="s">
        <v>32</v>
      </c>
      <c r="B23" s="17"/>
      <c r="C23" s="17"/>
      <c r="D23" s="17"/>
    </row>
    <row r="24" spans="1:4" ht="13.5">
      <c r="A24" s="8" t="s">
        <v>33</v>
      </c>
      <c r="B24" s="17"/>
      <c r="C24" s="17"/>
      <c r="D24" s="17"/>
    </row>
    <row r="25" spans="1:4" ht="13.5">
      <c r="A25" s="8" t="s">
        <v>34</v>
      </c>
      <c r="B25" s="17"/>
      <c r="C25" s="17"/>
      <c r="D25" s="17"/>
    </row>
    <row r="26" spans="1:4" ht="13.5">
      <c r="A26" s="8" t="s">
        <v>35</v>
      </c>
      <c r="B26" s="17"/>
      <c r="C26" s="17"/>
      <c r="D26" s="17"/>
    </row>
    <row r="27" spans="1:4" ht="13.5">
      <c r="A27" s="8" t="s">
        <v>36</v>
      </c>
      <c r="B27" s="17"/>
      <c r="C27" s="17"/>
      <c r="D27" s="17"/>
    </row>
    <row r="28" spans="1:4" ht="13.5">
      <c r="A28" s="8" t="s">
        <v>37</v>
      </c>
      <c r="B28" s="17"/>
      <c r="C28" s="17"/>
      <c r="D28" s="17"/>
    </row>
    <row r="29" spans="1:5" ht="13.5">
      <c r="A29" s="8" t="s">
        <v>159</v>
      </c>
      <c r="B29" s="17"/>
      <c r="C29" s="17"/>
      <c r="D29" s="17"/>
      <c r="E29" s="59"/>
    </row>
    <row r="30" spans="1:4" ht="13.5">
      <c r="A30" s="8" t="s">
        <v>160</v>
      </c>
      <c r="B30" s="17"/>
      <c r="C30" s="17"/>
      <c r="D30" s="17"/>
    </row>
    <row r="31" spans="1:5" ht="13.5">
      <c r="A31" s="8" t="s">
        <v>161</v>
      </c>
      <c r="B31" s="17"/>
      <c r="C31" s="17"/>
      <c r="D31" s="17"/>
      <c r="E31" s="59"/>
    </row>
    <row r="32" spans="1:4" ht="13.5">
      <c r="A32" s="8" t="s">
        <v>163</v>
      </c>
      <c r="B32" s="17"/>
      <c r="C32" s="17"/>
      <c r="D32" s="17"/>
    </row>
    <row r="33" spans="1:5" ht="13.5">
      <c r="A33" s="8" t="s">
        <v>162</v>
      </c>
      <c r="B33" s="17"/>
      <c r="C33" s="17"/>
      <c r="D33" s="17"/>
      <c r="E33" s="59"/>
    </row>
    <row r="34" spans="1:4" ht="13.5">
      <c r="A34" s="8" t="s">
        <v>38</v>
      </c>
      <c r="B34" s="17"/>
      <c r="C34" s="17"/>
      <c r="D34" s="17"/>
    </row>
    <row r="35" spans="1:4" ht="3" customHeight="1">
      <c r="A35" s="8"/>
      <c r="B35" s="17"/>
      <c r="C35" s="17"/>
      <c r="D35" s="17"/>
    </row>
    <row r="36" spans="1:4" ht="13.5">
      <c r="A36" s="102" t="s">
        <v>39</v>
      </c>
      <c r="B36" s="19">
        <f>B37+B38+B39</f>
        <v>0</v>
      </c>
      <c r="C36" s="19">
        <f>C37+C38+C39</f>
        <v>0</v>
      </c>
      <c r="D36" s="19">
        <f>D37+D38+D39</f>
        <v>0</v>
      </c>
    </row>
    <row r="37" spans="1:4" ht="13.5">
      <c r="A37" s="8" t="s">
        <v>165</v>
      </c>
      <c r="B37" s="17"/>
      <c r="C37" s="17"/>
      <c r="D37" s="17"/>
    </row>
    <row r="38" spans="1:4" ht="13.5">
      <c r="A38" s="8" t="s">
        <v>164</v>
      </c>
      <c r="B38" s="17"/>
      <c r="C38" s="17"/>
      <c r="D38" s="17"/>
    </row>
    <row r="39" spans="1:4" ht="13.5">
      <c r="A39" s="8" t="s">
        <v>166</v>
      </c>
      <c r="B39" s="17"/>
      <c r="C39" s="17"/>
      <c r="D39" s="17"/>
    </row>
    <row r="40" spans="1:4" ht="3" customHeight="1">
      <c r="A40" s="8"/>
      <c r="B40" s="17"/>
      <c r="C40" s="17"/>
      <c r="D40" s="17"/>
    </row>
    <row r="41" spans="1:4" ht="13.5">
      <c r="A41" s="102" t="s">
        <v>40</v>
      </c>
      <c r="B41" s="19">
        <f>B42+B43+B44+B45</f>
        <v>0</v>
      </c>
      <c r="C41" s="19">
        <f>C42+C43+C44+C45</f>
        <v>0</v>
      </c>
      <c r="D41" s="19">
        <f>D42+D43+D44+D45</f>
        <v>0</v>
      </c>
    </row>
    <row r="42" spans="1:4" ht="13.5">
      <c r="A42" s="8" t="s">
        <v>41</v>
      </c>
      <c r="B42" s="17"/>
      <c r="C42" s="17"/>
      <c r="D42" s="17"/>
    </row>
    <row r="43" spans="1:4" ht="13.5">
      <c r="A43" s="8" t="s">
        <v>167</v>
      </c>
      <c r="B43" s="17"/>
      <c r="C43" s="17"/>
      <c r="D43" s="17"/>
    </row>
    <row r="44" spans="1:4" ht="13.5">
      <c r="A44" s="8" t="s">
        <v>42</v>
      </c>
      <c r="B44" s="17"/>
      <c r="C44" s="17"/>
      <c r="D44" s="17"/>
    </row>
    <row r="45" spans="1:4" ht="13.5">
      <c r="A45" s="8" t="s">
        <v>43</v>
      </c>
      <c r="B45" s="17"/>
      <c r="C45" s="17"/>
      <c r="D45" s="17"/>
    </row>
    <row r="46" spans="1:4" ht="3.75" customHeight="1">
      <c r="A46" s="8" t="s">
        <v>0</v>
      </c>
      <c r="B46" s="17"/>
      <c r="C46" s="17"/>
      <c r="D46" s="17"/>
    </row>
    <row r="47" spans="1:4" ht="13.5">
      <c r="A47" s="102" t="s">
        <v>44</v>
      </c>
      <c r="B47" s="19">
        <f>B48+B49</f>
        <v>0</v>
      </c>
      <c r="C47" s="19">
        <f>C48+C49</f>
        <v>0</v>
      </c>
      <c r="D47" s="19">
        <f>D48+D49</f>
        <v>0</v>
      </c>
    </row>
    <row r="48" spans="1:4" ht="13.5">
      <c r="A48" s="8" t="s">
        <v>45</v>
      </c>
      <c r="B48" s="17"/>
      <c r="C48" s="17"/>
      <c r="D48" s="17"/>
    </row>
    <row r="49" spans="1:4" ht="13.5">
      <c r="A49" s="8" t="s">
        <v>122</v>
      </c>
      <c r="B49" s="17"/>
      <c r="C49" s="17"/>
      <c r="D49" s="17"/>
    </row>
    <row r="50" spans="1:4" ht="3.75" customHeight="1">
      <c r="A50" s="8"/>
      <c r="B50" s="17"/>
      <c r="C50" s="17"/>
      <c r="D50" s="17"/>
    </row>
    <row r="51" spans="1:4" ht="13.5">
      <c r="A51" s="102" t="s">
        <v>201</v>
      </c>
      <c r="B51" s="19">
        <v>0</v>
      </c>
      <c r="C51" s="19">
        <v>0</v>
      </c>
      <c r="D51" s="19">
        <v>0</v>
      </c>
    </row>
    <row r="52" spans="1:4" ht="4.5" customHeight="1">
      <c r="A52" s="103" t="s">
        <v>0</v>
      </c>
      <c r="B52" s="19"/>
      <c r="C52" s="19"/>
      <c r="D52" s="19"/>
    </row>
    <row r="53" spans="1:4" ht="13.5">
      <c r="A53" s="102" t="s">
        <v>46</v>
      </c>
      <c r="B53" s="19">
        <f>B55+B56</f>
        <v>0</v>
      </c>
      <c r="C53" s="19">
        <f>C55+C56</f>
        <v>0</v>
      </c>
      <c r="D53" s="19">
        <f>D55+D56</f>
        <v>0</v>
      </c>
    </row>
    <row r="54" spans="1:4" ht="13.5">
      <c r="A54" s="102" t="s">
        <v>170</v>
      </c>
      <c r="B54" s="17"/>
      <c r="C54" s="17"/>
      <c r="D54" s="17"/>
    </row>
    <row r="55" spans="1:4" ht="13.5">
      <c r="A55" s="8" t="s">
        <v>168</v>
      </c>
      <c r="B55" s="17"/>
      <c r="C55" s="17"/>
      <c r="D55" s="17"/>
    </row>
    <row r="56" spans="1:4" ht="13.5">
      <c r="A56" s="95" t="s">
        <v>169</v>
      </c>
      <c r="B56" s="18"/>
      <c r="C56" s="18"/>
      <c r="D56" s="18"/>
    </row>
    <row r="57" spans="1:4" ht="15.75">
      <c r="A57" s="107" t="s">
        <v>48</v>
      </c>
      <c r="B57" s="108">
        <f>B5-B11</f>
        <v>0</v>
      </c>
      <c r="C57" s="108">
        <f>C5-C11</f>
        <v>0</v>
      </c>
      <c r="D57" s="108">
        <f>D5-D11</f>
        <v>0</v>
      </c>
    </row>
    <row r="58" spans="1:4" ht="15.75">
      <c r="A58" s="107" t="s">
        <v>136</v>
      </c>
      <c r="B58" s="108">
        <f>B57+B53</f>
        <v>0</v>
      </c>
      <c r="C58" s="108">
        <f>C57+C53</f>
        <v>0</v>
      </c>
      <c r="D58" s="108">
        <f>D57+D53</f>
        <v>0</v>
      </c>
    </row>
    <row r="59" spans="1:4" ht="6.75" customHeight="1">
      <c r="A59" s="169" t="str">
        <f>Informations!A32</f>
        <v>Business Model proposé par Hauts de Garonne Développement</v>
      </c>
      <c r="B59" s="3"/>
      <c r="C59" s="169" t="str">
        <f>'En-tête'!D23</f>
        <v>Nom prénom : </v>
      </c>
      <c r="D59" s="169"/>
    </row>
    <row r="60" spans="1:4" ht="15.75" customHeight="1">
      <c r="A60" s="161"/>
      <c r="B60" s="97"/>
      <c r="C60" s="161"/>
      <c r="D60" s="161"/>
    </row>
  </sheetData>
  <sheetProtection/>
  <mergeCells count="4">
    <mergeCell ref="A1:D2"/>
    <mergeCell ref="A59:A60"/>
    <mergeCell ref="C59:D60"/>
    <mergeCell ref="A3:D3"/>
  </mergeCells>
  <printOptions/>
  <pageMargins left="0.7874015748031497" right="0.3937007874015748" top="0.3937007874015748" bottom="0.1968503937007874" header="0.5118110236220472" footer="0.511811023622047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3"/>
  <dimension ref="A1:D38"/>
  <sheetViews>
    <sheetView view="pageBreakPreview" zoomScale="80" zoomScaleSheetLayoutView="80" workbookViewId="0" topLeftCell="A1">
      <selection activeCell="C36" sqref="C36"/>
    </sheetView>
  </sheetViews>
  <sheetFormatPr defaultColWidth="11.421875" defaultRowHeight="12.75"/>
  <cols>
    <col min="1" max="1" width="42.421875" style="0" customWidth="1"/>
    <col min="2" max="2" width="14.28125" style="0" customWidth="1"/>
    <col min="3" max="3" width="13.7109375" style="0" customWidth="1"/>
    <col min="4" max="4" width="13.8515625" style="0" customWidth="1"/>
  </cols>
  <sheetData>
    <row r="1" spans="1:4" ht="15.75" customHeight="1">
      <c r="A1" s="172" t="s">
        <v>173</v>
      </c>
      <c r="B1" s="172"/>
      <c r="C1" s="172"/>
      <c r="D1" s="172"/>
    </row>
    <row r="2" spans="1:4" ht="21" customHeight="1">
      <c r="A2" s="172"/>
      <c r="B2" s="172"/>
      <c r="C2" s="172"/>
      <c r="D2" s="172"/>
    </row>
    <row r="3" spans="1:4" ht="39.75" customHeight="1">
      <c r="A3" s="173"/>
      <c r="B3" s="173"/>
      <c r="C3" s="173"/>
      <c r="D3" s="173"/>
    </row>
    <row r="4" spans="1:4" ht="18">
      <c r="A4" s="113"/>
      <c r="B4" s="106" t="s">
        <v>2</v>
      </c>
      <c r="C4" s="106" t="s">
        <v>3</v>
      </c>
      <c r="D4" s="106" t="s">
        <v>4</v>
      </c>
    </row>
    <row r="5" spans="1:4" ht="18">
      <c r="A5" s="99" t="s">
        <v>174</v>
      </c>
      <c r="B5" s="98">
        <f>'Compte de résultat €'!B6+'Compte de résultat €'!B7+'Compte de résultat €'!B10</f>
        <v>0</v>
      </c>
      <c r="C5" s="98">
        <f>'Compte de résultat €'!C6+'Compte de résultat €'!C7+'Compte de résultat €'!C10</f>
        <v>0</v>
      </c>
      <c r="D5" s="98">
        <f>'Compte de résultat €'!D6+'Compte de résultat €'!D7+'Compte de résultat €'!D10</f>
        <v>0</v>
      </c>
    </row>
    <row r="6" spans="1:4" ht="18">
      <c r="A6" s="100" t="s">
        <v>175</v>
      </c>
      <c r="B6" s="22">
        <f>'Compte de résultat €'!B8</f>
        <v>0</v>
      </c>
      <c r="C6" s="22">
        <f>'Compte de résultat €'!C8</f>
        <v>0</v>
      </c>
      <c r="D6" s="22">
        <f>'Compte de résultat €'!D8</f>
        <v>0</v>
      </c>
    </row>
    <row r="7" spans="1:4" ht="18">
      <c r="A7" s="101" t="s">
        <v>176</v>
      </c>
      <c r="B7" s="24"/>
      <c r="C7" s="24"/>
      <c r="D7" s="24"/>
    </row>
    <row r="8" spans="1:4" ht="18">
      <c r="A8" s="114" t="s">
        <v>177</v>
      </c>
      <c r="B8" s="115">
        <f>B5+B6+B7</f>
        <v>0</v>
      </c>
      <c r="C8" s="115">
        <f>C5+C6+C7</f>
        <v>0</v>
      </c>
      <c r="D8" s="115">
        <f>D5+D6+D7</f>
        <v>0</v>
      </c>
    </row>
    <row r="9" spans="1:4" ht="6" customHeight="1">
      <c r="A9" s="25"/>
      <c r="B9" s="26"/>
      <c r="C9" s="26"/>
      <c r="D9" s="26"/>
    </row>
    <row r="10" spans="1:4" ht="18">
      <c r="A10" s="21" t="s">
        <v>178</v>
      </c>
      <c r="B10" s="22">
        <f>'Compte de résultat €'!B13+'Compte de résultat €'!B14</f>
        <v>0</v>
      </c>
      <c r="C10" s="22">
        <f>'Compte de résultat €'!C13+'Compte de résultat €'!C14</f>
        <v>0</v>
      </c>
      <c r="D10" s="22">
        <f>'Compte de résultat €'!D13+'Compte de résultat €'!D14</f>
        <v>0</v>
      </c>
    </row>
    <row r="11" spans="1:4" ht="18">
      <c r="A11" s="21" t="s">
        <v>179</v>
      </c>
      <c r="B11" s="22"/>
      <c r="C11" s="22"/>
      <c r="D11" s="22"/>
    </row>
    <row r="12" spans="1:4" ht="18">
      <c r="A12" s="23" t="s">
        <v>180</v>
      </c>
      <c r="B12" s="24">
        <f>'Compte de résultat €'!B15+'Compte de résultat €'!B16+'Compte de résultat €'!B17+'Compte de résultat €'!B18+'Compte de résultat €'!B19+'Compte de résultat €'!B20+'Compte de résultat €'!B23+'Compte de résultat €'!B24+'Compte de résultat €'!B25+'Compte de résultat €'!B26+'Compte de résultat €'!B27+'Compte de résultat €'!B28+'Compte de résultat €'!B29+'Compte de résultat €'!B30+'Compte de résultat €'!B31+'Compte de résultat €'!B32+'Compte de résultat €'!B33+'Compte de résultat €'!B34</f>
        <v>0</v>
      </c>
      <c r="C12" s="24">
        <f>'Compte de résultat €'!C15+'Compte de résultat €'!C16+'Compte de résultat €'!C17+'Compte de résultat €'!C18+'Compte de résultat €'!C19+'Compte de résultat €'!C20+'Compte de résultat €'!C23+'Compte de résultat €'!C24+'Compte de résultat €'!C25+'Compte de résultat €'!C26+'Compte de résultat €'!C27+'Compte de résultat €'!C28+'Compte de résultat €'!C29+'Compte de résultat €'!C30+'Compte de résultat €'!C31+'Compte de résultat €'!C32+'Compte de résultat €'!C33+'Compte de résultat €'!C34</f>
        <v>0</v>
      </c>
      <c r="D12" s="24">
        <f>'Compte de résultat €'!D15+'Compte de résultat €'!D16+'Compte de résultat €'!D17+'Compte de résultat €'!D18+'Compte de résultat €'!D19+'Compte de résultat €'!D20+'Compte de résultat €'!D23+'Compte de résultat €'!D24+'Compte de résultat €'!D25+'Compte de résultat €'!D26+'Compte de résultat €'!D27+'Compte de résultat €'!D28+'Compte de résultat €'!D29+'Compte de résultat €'!D30+'Compte de résultat €'!D31+'Compte de résultat €'!D32+'Compte de résultat €'!D33+'Compte de résultat €'!D34</f>
        <v>0</v>
      </c>
    </row>
    <row r="13" spans="1:4" ht="18">
      <c r="A13" s="20" t="s">
        <v>184</v>
      </c>
      <c r="B13" s="13">
        <f>B10+B11+B12</f>
        <v>0</v>
      </c>
      <c r="C13" s="13">
        <f>C10+C11+C12</f>
        <v>0</v>
      </c>
      <c r="D13" s="13">
        <f>D10+D11+D12</f>
        <v>0</v>
      </c>
    </row>
    <row r="14" spans="1:4" ht="18">
      <c r="A14" s="104" t="s">
        <v>194</v>
      </c>
      <c r="B14" s="115">
        <f>B8-B13</f>
        <v>0</v>
      </c>
      <c r="C14" s="115">
        <f>C8-C13</f>
        <v>0</v>
      </c>
      <c r="D14" s="115">
        <f>D8-D13</f>
        <v>0</v>
      </c>
    </row>
    <row r="15" spans="1:4" ht="18">
      <c r="A15" s="21" t="s">
        <v>181</v>
      </c>
      <c r="B15" s="22">
        <f>'Compte de résultat €'!B44+'Compte de résultat €'!B42</f>
        <v>0</v>
      </c>
      <c r="C15" s="22">
        <f>'Compte de résultat €'!C44+'Compte de résultat €'!C42</f>
        <v>0</v>
      </c>
      <c r="D15" s="22">
        <f>'Compte de résultat €'!D44+'Compte de résultat €'!D42</f>
        <v>0</v>
      </c>
    </row>
    <row r="16" spans="1:4" ht="18">
      <c r="A16" s="21" t="s">
        <v>183</v>
      </c>
      <c r="B16" s="22">
        <f>'Compte de résultat €'!B43+'Compte de résultat €'!B45</f>
        <v>0</v>
      </c>
      <c r="C16" s="22">
        <f>'Compte de résultat €'!C43+'Compte de résultat €'!C45</f>
        <v>0</v>
      </c>
      <c r="D16" s="22">
        <f>'Compte de résultat €'!D43+'Compte de résultat €'!D45</f>
        <v>0</v>
      </c>
    </row>
    <row r="17" spans="1:4" ht="18">
      <c r="A17" s="21" t="s">
        <v>182</v>
      </c>
      <c r="B17" s="22">
        <f>'Compte de résultat €'!B36</f>
        <v>0</v>
      </c>
      <c r="C17" s="22">
        <f>'Compte de résultat €'!C36</f>
        <v>0</v>
      </c>
      <c r="D17" s="22">
        <f>'Compte de résultat €'!D36</f>
        <v>0</v>
      </c>
    </row>
    <row r="18" spans="1:4" ht="9" customHeight="1">
      <c r="A18" s="23"/>
      <c r="B18" s="24"/>
      <c r="C18" s="24"/>
      <c r="D18" s="24"/>
    </row>
    <row r="19" spans="1:4" s="85" customFormat="1" ht="37.5">
      <c r="A19" s="110" t="s">
        <v>185</v>
      </c>
      <c r="B19" s="115">
        <f>B14-B15-B16-B17</f>
        <v>0</v>
      </c>
      <c r="C19" s="115">
        <f>C14-C15-C16-C17</f>
        <v>0</v>
      </c>
      <c r="D19" s="115">
        <f>D14-D15-D16-D17</f>
        <v>0</v>
      </c>
    </row>
    <row r="20" spans="1:4" ht="18">
      <c r="A20" s="21" t="s">
        <v>187</v>
      </c>
      <c r="B20" s="170">
        <f>'Compte de résultat €'!B53</f>
        <v>0</v>
      </c>
      <c r="C20" s="170">
        <f>'Compte de résultat €'!C53</f>
        <v>0</v>
      </c>
      <c r="D20" s="170">
        <f>'Compte de résultat €'!D53</f>
        <v>0</v>
      </c>
    </row>
    <row r="21" spans="1:4" ht="15" customHeight="1">
      <c r="A21" s="23" t="s">
        <v>188</v>
      </c>
      <c r="B21" s="175"/>
      <c r="C21" s="171"/>
      <c r="D21" s="171"/>
    </row>
    <row r="22" spans="1:4" ht="33">
      <c r="A22" s="110" t="s">
        <v>186</v>
      </c>
      <c r="B22" s="115">
        <f>B19-B20</f>
        <v>0</v>
      </c>
      <c r="C22" s="115">
        <f>C19-C20</f>
        <v>0</v>
      </c>
      <c r="D22" s="115">
        <f>D19-D20</f>
        <v>0</v>
      </c>
    </row>
    <row r="23" spans="1:4" ht="18">
      <c r="A23" s="21" t="s">
        <v>189</v>
      </c>
      <c r="B23" s="22">
        <f>'Compte de résultat €'!B9</f>
        <v>0</v>
      </c>
      <c r="C23" s="22">
        <f>'Compte de résultat €'!C9</f>
        <v>0</v>
      </c>
      <c r="D23" s="22">
        <f>'Compte de résultat €'!D9</f>
        <v>0</v>
      </c>
    </row>
    <row r="24" spans="1:4" ht="18">
      <c r="A24" s="21" t="s">
        <v>190</v>
      </c>
      <c r="B24" s="170">
        <f>'Compte de résultat €'!B47</f>
        <v>0</v>
      </c>
      <c r="C24" s="170">
        <f>'Compte de résultat €'!C47</f>
        <v>0</v>
      </c>
      <c r="D24" s="170">
        <f>'Compte de résultat €'!D47</f>
        <v>0</v>
      </c>
    </row>
    <row r="25" spans="1:4" ht="15" customHeight="1">
      <c r="A25" s="21" t="s">
        <v>191</v>
      </c>
      <c r="B25" s="170"/>
      <c r="C25" s="170"/>
      <c r="D25" s="170"/>
    </row>
    <row r="26" spans="1:4" ht="18">
      <c r="A26" s="21" t="s">
        <v>192</v>
      </c>
      <c r="B26" s="170">
        <f>'Compte de résultat €'!B51</f>
        <v>0</v>
      </c>
      <c r="C26" s="170">
        <f>'Compte de résultat €'!C51</f>
        <v>0</v>
      </c>
      <c r="D26" s="170">
        <f>'Compte de résultat €'!D51</f>
        <v>0</v>
      </c>
    </row>
    <row r="27" spans="1:4" ht="15" customHeight="1">
      <c r="A27" s="21" t="s">
        <v>193</v>
      </c>
      <c r="B27" s="175"/>
      <c r="C27" s="171"/>
      <c r="D27" s="171"/>
    </row>
    <row r="28" spans="1:4" ht="18.75">
      <c r="A28" s="111" t="s">
        <v>198</v>
      </c>
      <c r="B28" s="165">
        <f>B22+B23-B24-B26</f>
        <v>0</v>
      </c>
      <c r="C28" s="165">
        <f>C22+C23-C24-C26</f>
        <v>0</v>
      </c>
      <c r="D28" s="165">
        <f>D22+D23-D24-D26</f>
        <v>0</v>
      </c>
    </row>
    <row r="29" spans="1:4" ht="18.75" customHeight="1">
      <c r="A29" s="112" t="s">
        <v>197</v>
      </c>
      <c r="B29" s="166"/>
      <c r="C29" s="166"/>
      <c r="D29" s="166"/>
    </row>
    <row r="30" spans="1:4" ht="18">
      <c r="A30" s="21" t="s">
        <v>195</v>
      </c>
      <c r="B30" s="22"/>
      <c r="C30" s="22"/>
      <c r="D30" s="22"/>
    </row>
    <row r="31" spans="1:4" ht="18">
      <c r="A31" s="23" t="s">
        <v>196</v>
      </c>
      <c r="B31" s="24"/>
      <c r="C31" s="24"/>
      <c r="D31" s="24"/>
    </row>
    <row r="32" spans="1:4" s="85" customFormat="1" ht="33.75" customHeight="1">
      <c r="A32" s="110" t="s">
        <v>199</v>
      </c>
      <c r="B32" s="115">
        <f>B28-B30-B31</f>
        <v>0</v>
      </c>
      <c r="C32" s="115">
        <f>C28-C30-C31</f>
        <v>0</v>
      </c>
      <c r="D32" s="115">
        <f>D28-D30-D31</f>
        <v>0</v>
      </c>
    </row>
    <row r="33" spans="1:4" ht="18.75">
      <c r="A33" s="110" t="s">
        <v>200</v>
      </c>
      <c r="B33" s="115">
        <f>B32+B20</f>
        <v>0</v>
      </c>
      <c r="C33" s="115">
        <f>C32+C20</f>
        <v>0</v>
      </c>
      <c r="D33" s="115">
        <f>D32+D20</f>
        <v>0</v>
      </c>
    </row>
    <row r="34" spans="1:4" ht="17.25" customHeight="1">
      <c r="A34" s="174" t="str">
        <f>Informations!A32</f>
        <v>Business Model proposé par Hauts de Garonne Développement</v>
      </c>
      <c r="B34" s="28"/>
      <c r="C34" s="174" t="str">
        <f>'En-tête'!D23</f>
        <v>Nom prénom : </v>
      </c>
      <c r="D34" s="174"/>
    </row>
    <row r="35" spans="1:4" ht="18.75" customHeight="1">
      <c r="A35" s="161"/>
      <c r="B35" s="72"/>
      <c r="C35" s="161"/>
      <c r="D35" s="161"/>
    </row>
    <row r="36" spans="1:4" ht="18">
      <c r="A36" s="28"/>
      <c r="B36" s="28"/>
      <c r="D36" s="28"/>
    </row>
    <row r="37" spans="1:4" ht="15.75">
      <c r="A37" s="16"/>
      <c r="B37" s="3"/>
      <c r="C37" s="3"/>
      <c r="D37" s="3"/>
    </row>
    <row r="38" spans="1:4" ht="15.75">
      <c r="A38" s="29"/>
      <c r="B38" s="29"/>
      <c r="C38" s="29"/>
      <c r="D38" s="29"/>
    </row>
  </sheetData>
  <sheetProtection/>
  <mergeCells count="15">
    <mergeCell ref="A34:A35"/>
    <mergeCell ref="C34:D35"/>
    <mergeCell ref="B20:B21"/>
    <mergeCell ref="C20:C21"/>
    <mergeCell ref="D20:D21"/>
    <mergeCell ref="B24:B25"/>
    <mergeCell ref="C24:C25"/>
    <mergeCell ref="D24:D25"/>
    <mergeCell ref="B26:B27"/>
    <mergeCell ref="C26:C27"/>
    <mergeCell ref="D26:D27"/>
    <mergeCell ref="B28:B29"/>
    <mergeCell ref="C28:C29"/>
    <mergeCell ref="D28:D29"/>
    <mergeCell ref="A1:D3"/>
  </mergeCells>
  <printOptions/>
  <pageMargins left="0.7874015748031497" right="0.3937007874015748" top="0.3937007874015748" bottom="0.1968503937007874" header="0.5118110236220472" footer="0.511811023622047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7"/>
  <dimension ref="A1:W58"/>
  <sheetViews>
    <sheetView view="pageBreakPreview" zoomScale="79" zoomScaleSheetLayoutView="79" zoomScalePageLayoutView="70" workbookViewId="0" topLeftCell="A1">
      <selection activeCell="P18" sqref="P18"/>
    </sheetView>
  </sheetViews>
  <sheetFormatPr defaultColWidth="11.421875" defaultRowHeight="12.75"/>
  <cols>
    <col min="1" max="1" width="31.28125" style="0" customWidth="1"/>
    <col min="2" max="13" width="8.00390625" style="0" customWidth="1"/>
    <col min="19" max="19" width="12.00390625" style="0" customWidth="1"/>
    <col min="20" max="20" width="14.140625" style="0" customWidth="1"/>
    <col min="21" max="21" width="16.421875" style="0" customWidth="1"/>
  </cols>
  <sheetData>
    <row r="1" ht="12" customHeight="1">
      <c r="M1" s="1" t="s">
        <v>0</v>
      </c>
    </row>
    <row r="2" spans="1:14" ht="21" customHeight="1" thickBot="1">
      <c r="A2" s="176" t="s">
        <v>131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59"/>
    </row>
    <row r="3" spans="1:19" ht="13.5" customHeight="1">
      <c r="A3" s="149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Q3" s="178" t="s">
        <v>133</v>
      </c>
      <c r="R3" s="179"/>
      <c r="S3" s="180"/>
    </row>
    <row r="4" spans="1:19" s="144" customFormat="1" ht="12.75" customHeight="1">
      <c r="A4" s="137" t="s">
        <v>203</v>
      </c>
      <c r="B4" s="145">
        <v>1</v>
      </c>
      <c r="C4" s="145">
        <v>2</v>
      </c>
      <c r="D4" s="145">
        <v>3</v>
      </c>
      <c r="E4" s="145">
        <v>4</v>
      </c>
      <c r="F4" s="145">
        <v>5</v>
      </c>
      <c r="G4" s="145">
        <v>6</v>
      </c>
      <c r="H4" s="145">
        <v>7</v>
      </c>
      <c r="I4" s="145">
        <v>8</v>
      </c>
      <c r="J4" s="145">
        <v>9</v>
      </c>
      <c r="K4" s="145">
        <v>10</v>
      </c>
      <c r="L4" s="145">
        <v>11</v>
      </c>
      <c r="M4" s="145">
        <v>12</v>
      </c>
      <c r="Q4" s="181"/>
      <c r="R4" s="182"/>
      <c r="S4" s="183"/>
    </row>
    <row r="5" spans="1:19" ht="15" customHeight="1">
      <c r="A5" s="130" t="s">
        <v>50</v>
      </c>
      <c r="B5" s="129">
        <v>0</v>
      </c>
      <c r="C5" s="128">
        <f>B42</f>
        <v>0</v>
      </c>
      <c r="D5" s="129">
        <f>C42</f>
        <v>0</v>
      </c>
      <c r="E5" s="129">
        <f aca="true" t="shared" si="0" ref="E5:M5">D42</f>
        <v>0</v>
      </c>
      <c r="F5" s="129">
        <f t="shared" si="0"/>
        <v>0</v>
      </c>
      <c r="G5" s="129">
        <f t="shared" si="0"/>
        <v>0</v>
      </c>
      <c r="H5" s="129">
        <f t="shared" si="0"/>
        <v>0</v>
      </c>
      <c r="I5" s="129">
        <f t="shared" si="0"/>
        <v>0</v>
      </c>
      <c r="J5" s="129">
        <f t="shared" si="0"/>
        <v>0</v>
      </c>
      <c r="K5" s="129">
        <f t="shared" si="0"/>
        <v>0</v>
      </c>
      <c r="L5" s="129">
        <f t="shared" si="0"/>
        <v>0</v>
      </c>
      <c r="M5" s="129">
        <f t="shared" si="0"/>
        <v>0</v>
      </c>
      <c r="Q5" s="131"/>
      <c r="R5" s="133" t="s">
        <v>134</v>
      </c>
      <c r="S5" s="132"/>
    </row>
    <row r="6" spans="1:19" ht="10.5" customHeight="1">
      <c r="A6" s="124" t="s">
        <v>51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  <c r="N6" s="55" t="s">
        <v>93</v>
      </c>
      <c r="O6" t="s">
        <v>0</v>
      </c>
      <c r="P6" t="s">
        <v>0</v>
      </c>
      <c r="Q6" s="77"/>
      <c r="R6" s="30"/>
      <c r="S6" s="76"/>
    </row>
    <row r="7" spans="1:19" ht="10.5" customHeight="1">
      <c r="A7" s="122" t="s">
        <v>52</v>
      </c>
      <c r="B7" s="31">
        <f>Q7*B49/100</f>
        <v>0</v>
      </c>
      <c r="C7" s="31">
        <f>Q7*C49/100</f>
        <v>0</v>
      </c>
      <c r="D7" s="31">
        <f>Q7*D49/100</f>
        <v>0</v>
      </c>
      <c r="E7" s="31">
        <f>Q7*E49/100</f>
        <v>0</v>
      </c>
      <c r="F7" s="31">
        <f>Q7*F49/100</f>
        <v>0</v>
      </c>
      <c r="G7" s="31">
        <f>Q7*G49/100</f>
        <v>0</v>
      </c>
      <c r="H7" s="31">
        <f>Q7*H49/100</f>
        <v>0</v>
      </c>
      <c r="I7" s="31">
        <f>Q7*I49/100</f>
        <v>0</v>
      </c>
      <c r="J7" s="31">
        <f>Q7*J49/100</f>
        <v>0</v>
      </c>
      <c r="K7" s="31">
        <f>Q7*K49/100</f>
        <v>0</v>
      </c>
      <c r="L7" s="31">
        <f>Q7*L49/100</f>
        <v>0</v>
      </c>
      <c r="M7" s="31">
        <f>Q7*M49/100</f>
        <v>0</v>
      </c>
      <c r="N7" s="57">
        <f>B7+C7+D7+E7+F7+G7+H7+I7+J7+K7+L7+M7</f>
        <v>0</v>
      </c>
      <c r="O7" s="33" t="s">
        <v>95</v>
      </c>
      <c r="Q7" s="83">
        <f>Q8*1.196</f>
        <v>0</v>
      </c>
      <c r="R7" s="30" t="s">
        <v>54</v>
      </c>
      <c r="S7" s="76"/>
    </row>
    <row r="8" spans="1:19" ht="10.5" customHeight="1">
      <c r="A8" s="122" t="s">
        <v>55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O8" s="34" t="s">
        <v>0</v>
      </c>
      <c r="P8" t="s">
        <v>0</v>
      </c>
      <c r="Q8" s="83">
        <f>'Compte de résultat €'!B5</f>
        <v>0</v>
      </c>
      <c r="R8" s="30" t="s">
        <v>57</v>
      </c>
      <c r="S8" s="76"/>
    </row>
    <row r="9" spans="1:19" ht="10.5" customHeight="1">
      <c r="A9" s="122" t="s">
        <v>92</v>
      </c>
      <c r="B9" s="31"/>
      <c r="C9" s="31"/>
      <c r="D9" s="31"/>
      <c r="E9" s="31"/>
      <c r="F9" s="31"/>
      <c r="G9" s="31">
        <f>B53</f>
        <v>0</v>
      </c>
      <c r="H9" s="31">
        <f aca="true" t="shared" si="1" ref="H9:M9">C53</f>
        <v>0</v>
      </c>
      <c r="I9" s="31">
        <f t="shared" si="1"/>
        <v>0</v>
      </c>
      <c r="J9" s="31">
        <f t="shared" si="1"/>
        <v>0</v>
      </c>
      <c r="K9" s="31">
        <f t="shared" si="1"/>
        <v>0</v>
      </c>
      <c r="L9" s="31">
        <f t="shared" si="1"/>
        <v>0</v>
      </c>
      <c r="M9" s="31">
        <f t="shared" si="1"/>
        <v>0</v>
      </c>
      <c r="Q9" s="77"/>
      <c r="R9" s="30"/>
      <c r="S9" s="76"/>
    </row>
    <row r="10" spans="1:19" ht="10.5" customHeight="1">
      <c r="A10" s="124" t="s">
        <v>58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6"/>
      <c r="Q10" s="78" t="s">
        <v>132</v>
      </c>
      <c r="R10" s="30"/>
      <c r="S10" s="76"/>
    </row>
    <row r="11" spans="1:19" ht="10.5" customHeight="1">
      <c r="A11" s="122" t="s">
        <v>59</v>
      </c>
      <c r="B11" s="31">
        <f>'Plan de financement €'!B38+'Plan de financement €'!B39</f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Q11" s="79" t="s">
        <v>0</v>
      </c>
      <c r="R11" s="30"/>
      <c r="S11" s="76"/>
    </row>
    <row r="12" spans="1:19" ht="10.5" customHeight="1" thickBot="1">
      <c r="A12" s="122" t="s">
        <v>60</v>
      </c>
      <c r="B12" s="31">
        <f>'Plan de financement €'!B41</f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Q12" s="80"/>
      <c r="R12" s="81"/>
      <c r="S12" s="82"/>
    </row>
    <row r="13" spans="1:20" ht="10.5" customHeight="1">
      <c r="A13" s="122" t="s">
        <v>61</v>
      </c>
      <c r="B13" s="31">
        <f>'Plan de financement €'!B40</f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P13" s="30"/>
      <c r="Q13" s="30"/>
      <c r="R13" s="30"/>
      <c r="S13" s="30"/>
      <c r="T13" s="30"/>
    </row>
    <row r="14" spans="1:20" ht="10.5" customHeight="1">
      <c r="A14" s="122" t="s">
        <v>62</v>
      </c>
      <c r="B14" s="31">
        <f>'Plan de financement €'!B42</f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P14" s="30"/>
      <c r="Q14" s="30"/>
      <c r="R14" s="30"/>
      <c r="S14" s="30"/>
      <c r="T14" s="30"/>
    </row>
    <row r="15" spans="1:13" ht="10.5" customHeight="1">
      <c r="A15" s="123" t="s">
        <v>63</v>
      </c>
      <c r="B15" s="35">
        <f>'Plan de financement €'!B45+'Plan de financement €'!B46+'Plan de financement €'!B47+'Plan de financement €'!B48</f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</row>
    <row r="16" spans="1:16" ht="15" customHeight="1" thickBot="1">
      <c r="A16" s="130" t="s">
        <v>64</v>
      </c>
      <c r="B16" s="128">
        <f>B7+B8+B9+B11+B12+B13+B14+B15</f>
        <v>0</v>
      </c>
      <c r="C16" s="129">
        <f aca="true" t="shared" si="2" ref="C16:M16">C7+C8+C9+C11+C12+C13+C14+C15</f>
        <v>0</v>
      </c>
      <c r="D16" s="129">
        <f t="shared" si="2"/>
        <v>0</v>
      </c>
      <c r="E16" s="129">
        <f t="shared" si="2"/>
        <v>0</v>
      </c>
      <c r="F16" s="129">
        <f t="shared" si="2"/>
        <v>0</v>
      </c>
      <c r="G16" s="129">
        <f t="shared" si="2"/>
        <v>0</v>
      </c>
      <c r="H16" s="129">
        <f t="shared" si="2"/>
        <v>0</v>
      </c>
      <c r="I16" s="129">
        <f t="shared" si="2"/>
        <v>0</v>
      </c>
      <c r="J16" s="129">
        <f t="shared" si="2"/>
        <v>0</v>
      </c>
      <c r="K16" s="129">
        <f t="shared" si="2"/>
        <v>0</v>
      </c>
      <c r="L16" s="129">
        <f t="shared" si="2"/>
        <v>0</v>
      </c>
      <c r="M16" s="129">
        <f t="shared" si="2"/>
        <v>0</v>
      </c>
      <c r="P16" s="56"/>
    </row>
    <row r="17" spans="1:23" ht="10.5" customHeight="1">
      <c r="A17" s="127" t="s">
        <v>65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6"/>
      <c r="N17" s="55" t="s">
        <v>93</v>
      </c>
      <c r="O17" s="134" t="s">
        <v>53</v>
      </c>
      <c r="P17" s="135" t="s">
        <v>56</v>
      </c>
      <c r="Q17" s="184" t="s">
        <v>65</v>
      </c>
      <c r="R17" s="185"/>
      <c r="S17" s="186"/>
      <c r="T17" s="135" t="s">
        <v>94</v>
      </c>
      <c r="U17" s="135" t="s">
        <v>101</v>
      </c>
      <c r="V17" s="136" t="s">
        <v>114</v>
      </c>
      <c r="W17" s="59"/>
    </row>
    <row r="18" spans="1:22" ht="10.5" customHeight="1">
      <c r="A18" s="122" t="s">
        <v>66</v>
      </c>
      <c r="B18" s="31">
        <f>B7*0.5</f>
        <v>0</v>
      </c>
      <c r="C18" s="31">
        <f aca="true" t="shared" si="3" ref="C18:M18">C7*0.5</f>
        <v>0</v>
      </c>
      <c r="D18" s="31">
        <f t="shared" si="3"/>
        <v>0</v>
      </c>
      <c r="E18" s="31">
        <f t="shared" si="3"/>
        <v>0</v>
      </c>
      <c r="F18" s="31">
        <f t="shared" si="3"/>
        <v>0</v>
      </c>
      <c r="G18" s="31">
        <f t="shared" si="3"/>
        <v>0</v>
      </c>
      <c r="H18" s="31">
        <f t="shared" si="3"/>
        <v>0</v>
      </c>
      <c r="I18" s="31">
        <f t="shared" si="3"/>
        <v>0</v>
      </c>
      <c r="J18" s="31">
        <f t="shared" si="3"/>
        <v>0</v>
      </c>
      <c r="K18" s="31">
        <f t="shared" si="3"/>
        <v>0</v>
      </c>
      <c r="L18" s="31">
        <f t="shared" si="3"/>
        <v>0</v>
      </c>
      <c r="M18" s="31">
        <f t="shared" si="3"/>
        <v>0</v>
      </c>
      <c r="N18" s="57">
        <f aca="true" t="shared" si="4" ref="N18:N39">B18+C18+D18+E18+F18+G18+H18+I18+J18+K18+L18+M18</f>
        <v>0</v>
      </c>
      <c r="O18" s="36">
        <f>P18*1.196</f>
        <v>0</v>
      </c>
      <c r="P18" s="37">
        <f>'Compte de résultat €'!B13+'Compte de résultat €'!B14</f>
        <v>0</v>
      </c>
      <c r="Q18" s="32" t="s">
        <v>66</v>
      </c>
      <c r="R18" s="30"/>
      <c r="S18" s="30"/>
      <c r="T18" s="60">
        <f aca="true" t="shared" si="5" ref="T18:T34">O18/12</f>
        <v>0</v>
      </c>
      <c r="U18" s="69" t="s">
        <v>102</v>
      </c>
      <c r="V18" s="64" t="s">
        <v>115</v>
      </c>
    </row>
    <row r="19" spans="1:22" ht="10.5" customHeight="1">
      <c r="A19" s="122" t="s">
        <v>67</v>
      </c>
      <c r="B19" s="31">
        <f>V19</f>
        <v>0</v>
      </c>
      <c r="C19" s="31">
        <f>B19</f>
        <v>0</v>
      </c>
      <c r="D19" s="31">
        <f aca="true" t="shared" si="6" ref="D19:M20">C19</f>
        <v>0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57">
        <f t="shared" si="4"/>
        <v>0</v>
      </c>
      <c r="O19" s="36">
        <f>P19*1.196</f>
        <v>0</v>
      </c>
      <c r="P19" s="37">
        <f>'Compte de résultat €'!B15+'Compte de résultat €'!B16+'Compte de résultat €'!B17+'Compte de résultat €'!B18</f>
        <v>0</v>
      </c>
      <c r="Q19" s="32" t="s">
        <v>67</v>
      </c>
      <c r="R19" s="30"/>
      <c r="S19" s="30"/>
      <c r="T19" s="60">
        <f t="shared" si="5"/>
        <v>0</v>
      </c>
      <c r="U19" s="69" t="s">
        <v>103</v>
      </c>
      <c r="V19" s="64">
        <f>T19</f>
        <v>0</v>
      </c>
    </row>
    <row r="20" spans="1:22" ht="10.5" customHeight="1">
      <c r="A20" s="122" t="s">
        <v>68</v>
      </c>
      <c r="B20" s="31">
        <f>V20</f>
        <v>0</v>
      </c>
      <c r="C20" s="31">
        <f>B20</f>
        <v>0</v>
      </c>
      <c r="D20" s="31">
        <f t="shared" si="6"/>
        <v>0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57">
        <f t="shared" si="4"/>
        <v>0</v>
      </c>
      <c r="O20" s="36">
        <f>P20</f>
        <v>0</v>
      </c>
      <c r="P20" s="37">
        <f>'Compte de résultat €'!B24</f>
        <v>0</v>
      </c>
      <c r="Q20" s="32" t="s">
        <v>68</v>
      </c>
      <c r="R20" s="30"/>
      <c r="S20" s="30"/>
      <c r="T20" s="60">
        <f t="shared" si="5"/>
        <v>0</v>
      </c>
      <c r="U20" s="69" t="s">
        <v>103</v>
      </c>
      <c r="V20" s="64">
        <f>T20</f>
        <v>0</v>
      </c>
    </row>
    <row r="21" spans="1:22" ht="10.5" customHeight="1">
      <c r="A21" s="122" t="s">
        <v>69</v>
      </c>
      <c r="B21" s="31">
        <v>0</v>
      </c>
      <c r="C21" s="31">
        <v>0</v>
      </c>
      <c r="D21" s="31">
        <f>V21</f>
        <v>0</v>
      </c>
      <c r="E21" s="31">
        <v>0</v>
      </c>
      <c r="F21" s="31">
        <v>0</v>
      </c>
      <c r="G21" s="31">
        <f>D21</f>
        <v>0</v>
      </c>
      <c r="H21" s="31">
        <v>0</v>
      </c>
      <c r="I21" s="31">
        <v>0</v>
      </c>
      <c r="J21" s="31">
        <f>G21</f>
        <v>0</v>
      </c>
      <c r="K21" s="31">
        <v>0</v>
      </c>
      <c r="L21" s="31">
        <v>0</v>
      </c>
      <c r="M21" s="31">
        <f>J21</f>
        <v>0</v>
      </c>
      <c r="N21" s="57">
        <f t="shared" si="4"/>
        <v>0</v>
      </c>
      <c r="O21" s="36">
        <f>P21*1.196</f>
        <v>0</v>
      </c>
      <c r="P21" s="37">
        <f>'Compte de résultat €'!B25+'Compte de résultat €'!B26</f>
        <v>0</v>
      </c>
      <c r="Q21" s="32" t="s">
        <v>69</v>
      </c>
      <c r="R21" s="30"/>
      <c r="S21" s="30"/>
      <c r="T21" s="60">
        <f t="shared" si="5"/>
        <v>0</v>
      </c>
      <c r="U21" s="69" t="s">
        <v>105</v>
      </c>
      <c r="V21" s="64">
        <f>T21*3</f>
        <v>0</v>
      </c>
    </row>
    <row r="22" spans="1:22" ht="10.5" customHeight="1">
      <c r="A22" s="122" t="s">
        <v>70</v>
      </c>
      <c r="B22" s="31">
        <v>0</v>
      </c>
      <c r="C22" s="31">
        <f>V22</f>
        <v>0</v>
      </c>
      <c r="D22" s="31">
        <v>0</v>
      </c>
      <c r="E22" s="31">
        <f>C22</f>
        <v>0</v>
      </c>
      <c r="F22" s="31">
        <v>0</v>
      </c>
      <c r="G22" s="31">
        <f>E22</f>
        <v>0</v>
      </c>
      <c r="H22" s="31">
        <v>0</v>
      </c>
      <c r="I22" s="31">
        <f>G22</f>
        <v>0</v>
      </c>
      <c r="J22" s="31">
        <v>0</v>
      </c>
      <c r="K22" s="31">
        <f>I22</f>
        <v>0</v>
      </c>
      <c r="L22" s="31">
        <v>0</v>
      </c>
      <c r="M22" s="31">
        <f>K22</f>
        <v>0</v>
      </c>
      <c r="N22" s="57">
        <f t="shared" si="4"/>
        <v>0</v>
      </c>
      <c r="O22" s="36">
        <f>P22*1.196</f>
        <v>0</v>
      </c>
      <c r="P22" s="37">
        <f>'Compte de résultat €'!B19+'Compte de résultat €'!B20</f>
        <v>0</v>
      </c>
      <c r="Q22" s="32" t="s">
        <v>70</v>
      </c>
      <c r="R22" s="30"/>
      <c r="S22" s="30"/>
      <c r="T22" s="60">
        <f t="shared" si="5"/>
        <v>0</v>
      </c>
      <c r="U22" s="69" t="s">
        <v>108</v>
      </c>
      <c r="V22" s="64">
        <f>T22*2</f>
        <v>0</v>
      </c>
    </row>
    <row r="23" spans="1:22" ht="10.5" customHeight="1">
      <c r="A23" s="122" t="s">
        <v>71</v>
      </c>
      <c r="B23" s="31">
        <f>V23</f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57">
        <f t="shared" si="4"/>
        <v>0</v>
      </c>
      <c r="O23" s="36">
        <f>P23*1.196</f>
        <v>0</v>
      </c>
      <c r="P23" s="37">
        <f>'Compte de résultat €'!B27</f>
        <v>0</v>
      </c>
      <c r="Q23" s="32" t="s">
        <v>71</v>
      </c>
      <c r="R23" s="30"/>
      <c r="S23" s="30"/>
      <c r="T23" s="60">
        <f t="shared" si="5"/>
        <v>0</v>
      </c>
      <c r="U23" s="69" t="s">
        <v>107</v>
      </c>
      <c r="V23" s="64">
        <f>T23*12</f>
        <v>0</v>
      </c>
    </row>
    <row r="24" spans="1:22" ht="10.5" customHeight="1">
      <c r="A24" s="122" t="s">
        <v>72</v>
      </c>
      <c r="B24" s="31">
        <f>V24</f>
        <v>0</v>
      </c>
      <c r="C24" s="31">
        <f>B24</f>
        <v>0</v>
      </c>
      <c r="D24" s="31">
        <f aca="true" t="shared" si="7" ref="D24:M24">C24</f>
        <v>0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57">
        <f t="shared" si="4"/>
        <v>0</v>
      </c>
      <c r="O24" s="36">
        <f>P24*1.196</f>
        <v>0</v>
      </c>
      <c r="P24" s="37">
        <f>'Compte de résultat €'!B29</f>
        <v>0</v>
      </c>
      <c r="Q24" s="32" t="s">
        <v>72</v>
      </c>
      <c r="R24" s="30"/>
      <c r="S24" s="30"/>
      <c r="T24" s="60">
        <f>O24/12</f>
        <v>0</v>
      </c>
      <c r="U24" s="69" t="s">
        <v>103</v>
      </c>
      <c r="V24" s="64">
        <f>T24</f>
        <v>0</v>
      </c>
    </row>
    <row r="25" spans="1:22" ht="10.5" customHeight="1">
      <c r="A25" s="122" t="s">
        <v>109</v>
      </c>
      <c r="B25" s="31">
        <f>V25</f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f>B25</f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57">
        <f t="shared" si="4"/>
        <v>0</v>
      </c>
      <c r="O25" s="36">
        <f>P25*1.196</f>
        <v>0</v>
      </c>
      <c r="P25" s="37">
        <f>'Compte de résultat €'!B30+'Compte de résultat €'!B28</f>
        <v>0</v>
      </c>
      <c r="Q25" s="32" t="s">
        <v>109</v>
      </c>
      <c r="R25" s="30"/>
      <c r="S25" s="30"/>
      <c r="T25" s="60">
        <f t="shared" si="5"/>
        <v>0</v>
      </c>
      <c r="U25" s="69" t="s">
        <v>106</v>
      </c>
      <c r="V25" s="64">
        <f>T25*6</f>
        <v>0</v>
      </c>
    </row>
    <row r="26" spans="1:22" ht="10.5" customHeight="1">
      <c r="A26" s="122" t="s">
        <v>73</v>
      </c>
      <c r="B26" s="31">
        <f>V26</f>
        <v>0</v>
      </c>
      <c r="C26" s="31">
        <f>B26</f>
        <v>0</v>
      </c>
      <c r="D26" s="31">
        <f aca="true" t="shared" si="8" ref="D26:M27">C26</f>
        <v>0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57">
        <f t="shared" si="4"/>
        <v>0</v>
      </c>
      <c r="O26" s="36">
        <f aca="true" t="shared" si="9" ref="O26:O34">P26</f>
        <v>0</v>
      </c>
      <c r="P26" s="37">
        <f>'Compte de résultat €'!B31+'Compte de résultat €'!B33</f>
        <v>0</v>
      </c>
      <c r="Q26" s="32" t="s">
        <v>73</v>
      </c>
      <c r="R26" s="30"/>
      <c r="S26" s="30"/>
      <c r="T26" s="60">
        <f t="shared" si="5"/>
        <v>0</v>
      </c>
      <c r="U26" s="69" t="s">
        <v>103</v>
      </c>
      <c r="V26" s="64">
        <f>T26</f>
        <v>0</v>
      </c>
    </row>
    <row r="27" spans="1:22" ht="10.5" customHeight="1">
      <c r="A27" s="122" t="s">
        <v>74</v>
      </c>
      <c r="B27" s="31">
        <f>V27</f>
        <v>0</v>
      </c>
      <c r="C27" s="31">
        <f>B27</f>
        <v>0</v>
      </c>
      <c r="D27" s="31">
        <f>C27</f>
        <v>0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57">
        <f t="shared" si="4"/>
        <v>0</v>
      </c>
      <c r="O27" s="36">
        <f t="shared" si="9"/>
        <v>0</v>
      </c>
      <c r="P27" s="37">
        <f>'Compte de résultat €'!B34</f>
        <v>0</v>
      </c>
      <c r="Q27" s="32" t="s">
        <v>74</v>
      </c>
      <c r="R27" s="30"/>
      <c r="S27" s="30"/>
      <c r="T27" s="60">
        <f t="shared" si="5"/>
        <v>0</v>
      </c>
      <c r="U27" s="69" t="s">
        <v>103</v>
      </c>
      <c r="V27" s="64">
        <f>T27</f>
        <v>0</v>
      </c>
    </row>
    <row r="28" spans="1:22" ht="10.5" customHeight="1">
      <c r="A28" s="122" t="s">
        <v>110</v>
      </c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f>V28</f>
        <v>0</v>
      </c>
      <c r="N28" s="57">
        <f t="shared" si="4"/>
        <v>0</v>
      </c>
      <c r="O28" s="36">
        <f t="shared" si="9"/>
        <v>0</v>
      </c>
      <c r="P28" s="37">
        <f>'Compte de résultat €'!B36</f>
        <v>0</v>
      </c>
      <c r="Q28" s="32" t="s">
        <v>110</v>
      </c>
      <c r="R28" s="30"/>
      <c r="S28" s="30"/>
      <c r="T28" s="60">
        <f t="shared" si="5"/>
        <v>0</v>
      </c>
      <c r="U28" s="69" t="s">
        <v>104</v>
      </c>
      <c r="V28" s="64">
        <f>T28*12</f>
        <v>0</v>
      </c>
    </row>
    <row r="29" spans="1:22" ht="10.5" customHeight="1">
      <c r="A29" s="122" t="s">
        <v>75</v>
      </c>
      <c r="B29" s="31">
        <f>V29</f>
        <v>0</v>
      </c>
      <c r="C29" s="31">
        <f>V29</f>
        <v>0</v>
      </c>
      <c r="D29" s="31">
        <f>V29+V33</f>
        <v>0</v>
      </c>
      <c r="E29" s="31">
        <f aca="true" t="shared" si="10" ref="E29:M30">B29</f>
        <v>0</v>
      </c>
      <c r="F29" s="31">
        <f t="shared" si="10"/>
        <v>0</v>
      </c>
      <c r="G29" s="31">
        <f t="shared" si="10"/>
        <v>0</v>
      </c>
      <c r="H29" s="31">
        <f t="shared" si="10"/>
        <v>0</v>
      </c>
      <c r="I29" s="31">
        <f t="shared" si="10"/>
        <v>0</v>
      </c>
      <c r="J29" s="31">
        <f t="shared" si="10"/>
        <v>0</v>
      </c>
      <c r="K29" s="31">
        <f t="shared" si="10"/>
        <v>0</v>
      </c>
      <c r="L29" s="31">
        <f t="shared" si="10"/>
        <v>0</v>
      </c>
      <c r="M29" s="31">
        <f t="shared" si="10"/>
        <v>0</v>
      </c>
      <c r="N29" s="57">
        <f t="shared" si="4"/>
        <v>0</v>
      </c>
      <c r="O29" s="36">
        <f t="shared" si="9"/>
        <v>0</v>
      </c>
      <c r="P29" s="37">
        <f>'Compte de résultat €'!B44</f>
        <v>0</v>
      </c>
      <c r="Q29" s="32" t="s">
        <v>98</v>
      </c>
      <c r="R29" s="30"/>
      <c r="S29" s="30"/>
      <c r="T29" s="60">
        <f t="shared" si="5"/>
        <v>0</v>
      </c>
      <c r="U29" s="69" t="s">
        <v>103</v>
      </c>
      <c r="V29" s="64">
        <f>T29</f>
        <v>0</v>
      </c>
    </row>
    <row r="30" spans="1:22" ht="10.5" customHeight="1">
      <c r="A30" s="122" t="s">
        <v>76</v>
      </c>
      <c r="B30" s="31">
        <f>V30</f>
        <v>0</v>
      </c>
      <c r="C30" s="31">
        <f>V30</f>
        <v>0</v>
      </c>
      <c r="D30" s="31">
        <f>V30+V34</f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57">
        <f t="shared" si="4"/>
        <v>0</v>
      </c>
      <c r="O30" s="36">
        <f t="shared" si="9"/>
        <v>0</v>
      </c>
      <c r="P30" s="37">
        <f>'Compte de résultat €'!B42</f>
        <v>0</v>
      </c>
      <c r="Q30" s="32" t="s">
        <v>97</v>
      </c>
      <c r="R30" s="30"/>
      <c r="S30" s="30"/>
      <c r="T30" s="60">
        <f t="shared" si="5"/>
        <v>0</v>
      </c>
      <c r="U30" s="69" t="s">
        <v>103</v>
      </c>
      <c r="V30" s="64">
        <f>T30</f>
        <v>0</v>
      </c>
    </row>
    <row r="31" spans="1:22" ht="10.5" customHeight="1">
      <c r="A31" s="122" t="s">
        <v>111</v>
      </c>
      <c r="B31" s="31">
        <f>V31</f>
        <v>0</v>
      </c>
      <c r="C31" s="31">
        <f>B31</f>
        <v>0</v>
      </c>
      <c r="D31" s="31">
        <f aca="true" t="shared" si="11" ref="D31:M32">C31</f>
        <v>0</v>
      </c>
      <c r="E31" s="31">
        <f t="shared" si="11"/>
        <v>0</v>
      </c>
      <c r="F31" s="31">
        <f t="shared" si="11"/>
        <v>0</v>
      </c>
      <c r="G31" s="31">
        <f t="shared" si="11"/>
        <v>0</v>
      </c>
      <c r="H31" s="31">
        <f t="shared" si="11"/>
        <v>0</v>
      </c>
      <c r="I31" s="31">
        <f t="shared" si="11"/>
        <v>0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57">
        <f t="shared" si="4"/>
        <v>0</v>
      </c>
      <c r="O31" s="36">
        <f t="shared" si="9"/>
        <v>0</v>
      </c>
      <c r="P31" s="37">
        <f>'Compte de résultat €'!B49+'Compte de résultat €'!B32</f>
        <v>0</v>
      </c>
      <c r="Q31" s="32" t="s">
        <v>111</v>
      </c>
      <c r="R31" s="30"/>
      <c r="S31" s="30"/>
      <c r="T31" s="60">
        <f t="shared" si="5"/>
        <v>0</v>
      </c>
      <c r="U31" s="69" t="s">
        <v>103</v>
      </c>
      <c r="V31" s="64">
        <f>T31</f>
        <v>0</v>
      </c>
    </row>
    <row r="32" spans="1:22" ht="10.5" customHeight="1">
      <c r="A32" s="122" t="s">
        <v>112</v>
      </c>
      <c r="B32" s="31">
        <f>V32</f>
        <v>0</v>
      </c>
      <c r="C32" s="31">
        <f>B32</f>
        <v>0</v>
      </c>
      <c r="D32" s="31">
        <f t="shared" si="11"/>
        <v>0</v>
      </c>
      <c r="E32" s="31">
        <f t="shared" si="11"/>
        <v>0</v>
      </c>
      <c r="F32" s="31">
        <f t="shared" si="11"/>
        <v>0</v>
      </c>
      <c r="G32" s="31">
        <f t="shared" si="11"/>
        <v>0</v>
      </c>
      <c r="H32" s="31">
        <f t="shared" si="11"/>
        <v>0</v>
      </c>
      <c r="I32" s="31">
        <f t="shared" si="11"/>
        <v>0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57">
        <f t="shared" si="4"/>
        <v>0</v>
      </c>
      <c r="O32" s="36">
        <f t="shared" si="9"/>
        <v>0</v>
      </c>
      <c r="P32" s="37">
        <f>'Compte de résultat €'!B23</f>
        <v>0</v>
      </c>
      <c r="Q32" s="32" t="s">
        <v>113</v>
      </c>
      <c r="R32" s="30"/>
      <c r="S32" s="30"/>
      <c r="T32" s="60">
        <f t="shared" si="5"/>
        <v>0</v>
      </c>
      <c r="U32" s="69" t="s">
        <v>103</v>
      </c>
      <c r="V32" s="64">
        <f>T32</f>
        <v>0</v>
      </c>
    </row>
    <row r="33" spans="1:23" ht="10.5" customHeight="1">
      <c r="A33" s="122" t="s">
        <v>77</v>
      </c>
      <c r="B33" s="31">
        <v>0</v>
      </c>
      <c r="C33" s="31">
        <v>0</v>
      </c>
      <c r="D33" s="31">
        <f>D56</f>
        <v>0</v>
      </c>
      <c r="E33" s="31">
        <v>0</v>
      </c>
      <c r="F33" s="31">
        <v>0</v>
      </c>
      <c r="G33" s="31">
        <f>G56</f>
        <v>0</v>
      </c>
      <c r="H33" s="31">
        <v>0</v>
      </c>
      <c r="I33" s="31">
        <v>0</v>
      </c>
      <c r="J33" s="31">
        <f>J56</f>
        <v>0</v>
      </c>
      <c r="K33" s="31">
        <v>0</v>
      </c>
      <c r="L33" s="31">
        <v>0</v>
      </c>
      <c r="M33" s="31">
        <f>M56</f>
        <v>0</v>
      </c>
      <c r="N33" s="57">
        <f t="shared" si="4"/>
        <v>0</v>
      </c>
      <c r="O33" s="36">
        <f t="shared" si="9"/>
        <v>0</v>
      </c>
      <c r="P33" s="62">
        <f>'Compte de résultat €'!B45</f>
        <v>0</v>
      </c>
      <c r="Q33" s="32" t="s">
        <v>100</v>
      </c>
      <c r="R33" s="30"/>
      <c r="S33" s="30"/>
      <c r="T33" s="60">
        <f t="shared" si="5"/>
        <v>0</v>
      </c>
      <c r="U33" s="69" t="s">
        <v>105</v>
      </c>
      <c r="V33" s="64">
        <f>T33*3</f>
        <v>0</v>
      </c>
      <c r="W33" s="30"/>
    </row>
    <row r="34" spans="1:23" ht="10.5" customHeight="1" thickBot="1">
      <c r="A34" s="124" t="s">
        <v>78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6"/>
      <c r="N34" s="57">
        <f t="shared" si="4"/>
        <v>0</v>
      </c>
      <c r="O34" s="40">
        <f t="shared" si="9"/>
        <v>0</v>
      </c>
      <c r="P34" s="65">
        <f>'Compte de résultat €'!B43</f>
        <v>0</v>
      </c>
      <c r="Q34" s="41" t="s">
        <v>99</v>
      </c>
      <c r="R34" s="66"/>
      <c r="S34" s="67"/>
      <c r="T34" s="61">
        <f t="shared" si="5"/>
        <v>0</v>
      </c>
      <c r="U34" s="70" t="s">
        <v>105</v>
      </c>
      <c r="V34" s="68">
        <f>T34*3</f>
        <v>0</v>
      </c>
      <c r="W34" s="30"/>
    </row>
    <row r="35" spans="1:23" ht="10.5" customHeight="1">
      <c r="A35" s="122" t="s">
        <v>79</v>
      </c>
      <c r="B35" s="31"/>
      <c r="C35" s="148">
        <v>0</v>
      </c>
      <c r="D35" s="31">
        <f>C35</f>
        <v>0</v>
      </c>
      <c r="E35" s="31">
        <f aca="true" t="shared" si="12" ref="E35:M36">D35</f>
        <v>0</v>
      </c>
      <c r="F35" s="31">
        <f t="shared" si="12"/>
        <v>0</v>
      </c>
      <c r="G35" s="31">
        <f t="shared" si="12"/>
        <v>0</v>
      </c>
      <c r="H35" s="31">
        <f>G35</f>
        <v>0</v>
      </c>
      <c r="I35" s="31">
        <f t="shared" si="12"/>
        <v>0</v>
      </c>
      <c r="J35" s="31">
        <f t="shared" si="12"/>
        <v>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57">
        <f t="shared" si="4"/>
        <v>0</v>
      </c>
      <c r="O35" s="71" t="s">
        <v>116</v>
      </c>
      <c r="P35" s="62"/>
      <c r="Q35" s="63"/>
      <c r="R35" s="38"/>
      <c r="S35" s="38"/>
      <c r="T35" s="38"/>
      <c r="U35" s="38"/>
      <c r="V35" s="30"/>
      <c r="W35" s="30"/>
    </row>
    <row r="36" spans="1:21" ht="10.5" customHeight="1">
      <c r="A36" s="122" t="s">
        <v>80</v>
      </c>
      <c r="B36" s="31">
        <v>0</v>
      </c>
      <c r="C36" s="31">
        <v>0</v>
      </c>
      <c r="D36" s="31">
        <f>C36</f>
        <v>0</v>
      </c>
      <c r="E36" s="31">
        <f t="shared" si="12"/>
        <v>0</v>
      </c>
      <c r="F36" s="31">
        <f t="shared" si="12"/>
        <v>0</v>
      </c>
      <c r="G36" s="31">
        <f t="shared" si="12"/>
        <v>0</v>
      </c>
      <c r="H36" s="31">
        <f t="shared" si="12"/>
        <v>0</v>
      </c>
      <c r="I36" s="31">
        <f t="shared" si="12"/>
        <v>0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57">
        <f t="shared" si="4"/>
        <v>0</v>
      </c>
      <c r="O36" s="71" t="s">
        <v>116</v>
      </c>
      <c r="P36" s="62"/>
      <c r="Q36" s="63"/>
      <c r="R36" s="39"/>
      <c r="S36" s="39"/>
      <c r="T36" s="39"/>
      <c r="U36" s="39"/>
    </row>
    <row r="37" spans="1:21" ht="10.5" customHeight="1">
      <c r="A37" s="122" t="s">
        <v>81</v>
      </c>
      <c r="B37" s="31">
        <f>'Plan de financement €'!B8</f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57">
        <f t="shared" si="4"/>
        <v>0</v>
      </c>
      <c r="O37" s="62"/>
      <c r="P37" s="62"/>
      <c r="Q37" s="63"/>
      <c r="R37" s="39"/>
      <c r="S37" s="39"/>
      <c r="T37" s="39"/>
      <c r="U37" s="39"/>
    </row>
    <row r="38" spans="1:21" ht="10.5" customHeight="1">
      <c r="A38" s="122" t="s">
        <v>82</v>
      </c>
      <c r="B38" s="31">
        <f>'Plan de financement €'!B13+'Plan de financement €'!B28+'Plan de financement €'!B29</f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57">
        <f t="shared" si="4"/>
        <v>0</v>
      </c>
      <c r="O38" s="62"/>
      <c r="P38" s="62"/>
      <c r="Q38" s="63"/>
      <c r="R38" s="39"/>
      <c r="S38" s="39"/>
      <c r="T38" s="39"/>
      <c r="U38" s="39"/>
    </row>
    <row r="39" spans="1:21" ht="10.5" customHeight="1">
      <c r="A39" s="122" t="s">
        <v>83</v>
      </c>
      <c r="B39" s="31">
        <f>'Plan de financement €'!B23</f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57">
        <f t="shared" si="4"/>
        <v>0</v>
      </c>
      <c r="O39" s="62"/>
      <c r="P39" s="62"/>
      <c r="Q39" s="63"/>
      <c r="R39" s="39"/>
      <c r="S39" s="39"/>
      <c r="T39" s="39"/>
      <c r="U39" s="39"/>
    </row>
    <row r="40" spans="1:21" ht="15" customHeight="1">
      <c r="A40" s="119" t="s">
        <v>84</v>
      </c>
      <c r="B40" s="120">
        <f>B18+B19+B20+B21+B22+B23+B24+B26+B27+B28+B29+B30+B31+B32+B33+B35+B36+B37+B38+B39</f>
        <v>0</v>
      </c>
      <c r="C40" s="121">
        <f aca="true" t="shared" si="13" ref="C40:M40">C18+C19+C20+C21+C22+C23+C24+C26+C27+C28+C29+C30+C31+C32+C33+C35+C36+C37+C38+C39</f>
        <v>0</v>
      </c>
      <c r="D40" s="121">
        <f t="shared" si="13"/>
        <v>0</v>
      </c>
      <c r="E40" s="121">
        <f t="shared" si="13"/>
        <v>0</v>
      </c>
      <c r="F40" s="121">
        <f t="shared" si="13"/>
        <v>0</v>
      </c>
      <c r="G40" s="121">
        <f t="shared" si="13"/>
        <v>0</v>
      </c>
      <c r="H40" s="121">
        <f t="shared" si="13"/>
        <v>0</v>
      </c>
      <c r="I40" s="121">
        <f t="shared" si="13"/>
        <v>0</v>
      </c>
      <c r="J40" s="121">
        <f t="shared" si="13"/>
        <v>0</v>
      </c>
      <c r="K40" s="121">
        <f t="shared" si="13"/>
        <v>0</v>
      </c>
      <c r="L40" s="121">
        <f t="shared" si="13"/>
        <v>0</v>
      </c>
      <c r="M40" s="121">
        <f t="shared" si="13"/>
        <v>0</v>
      </c>
      <c r="N40" s="58"/>
      <c r="O40" s="42"/>
      <c r="P40" s="39"/>
      <c r="Q40" s="43"/>
      <c r="R40" s="39"/>
      <c r="S40" s="39"/>
      <c r="T40" s="39"/>
      <c r="U40" s="39"/>
    </row>
    <row r="41" spans="1:21" ht="15" customHeight="1">
      <c r="A41" s="116" t="s">
        <v>85</v>
      </c>
      <c r="B41" s="118">
        <f aca="true" t="shared" si="14" ref="B41:M41">B16-B40</f>
        <v>0</v>
      </c>
      <c r="C41" s="117">
        <f t="shared" si="14"/>
        <v>0</v>
      </c>
      <c r="D41" s="117">
        <f t="shared" si="14"/>
        <v>0</v>
      </c>
      <c r="E41" s="117">
        <f t="shared" si="14"/>
        <v>0</v>
      </c>
      <c r="F41" s="117">
        <f t="shared" si="14"/>
        <v>0</v>
      </c>
      <c r="G41" s="117">
        <f t="shared" si="14"/>
        <v>0</v>
      </c>
      <c r="H41" s="117">
        <f t="shared" si="14"/>
        <v>0</v>
      </c>
      <c r="I41" s="117">
        <f t="shared" si="14"/>
        <v>0</v>
      </c>
      <c r="J41" s="117">
        <f t="shared" si="14"/>
        <v>0</v>
      </c>
      <c r="K41" s="117">
        <f t="shared" si="14"/>
        <v>0</v>
      </c>
      <c r="L41" s="117">
        <f t="shared" si="14"/>
        <v>0</v>
      </c>
      <c r="M41" s="117">
        <f t="shared" si="14"/>
        <v>0</v>
      </c>
      <c r="N41" s="58"/>
      <c r="O41" s="42"/>
      <c r="P41" s="39"/>
      <c r="Q41" s="43"/>
      <c r="R41" s="39"/>
      <c r="S41" s="39"/>
      <c r="T41" s="39"/>
      <c r="U41" s="39"/>
    </row>
    <row r="42" spans="1:21" ht="15.75" customHeight="1">
      <c r="A42" s="116" t="s">
        <v>86</v>
      </c>
      <c r="B42" s="118">
        <f aca="true" t="shared" si="15" ref="B42:M42">B5+B41</f>
        <v>0</v>
      </c>
      <c r="C42" s="117">
        <f t="shared" si="15"/>
        <v>0</v>
      </c>
      <c r="D42" s="117">
        <f t="shared" si="15"/>
        <v>0</v>
      </c>
      <c r="E42" s="117">
        <f t="shared" si="15"/>
        <v>0</v>
      </c>
      <c r="F42" s="117">
        <f t="shared" si="15"/>
        <v>0</v>
      </c>
      <c r="G42" s="117">
        <f t="shared" si="15"/>
        <v>0</v>
      </c>
      <c r="H42" s="117">
        <f t="shared" si="15"/>
        <v>0</v>
      </c>
      <c r="I42" s="117">
        <f t="shared" si="15"/>
        <v>0</v>
      </c>
      <c r="J42" s="117">
        <f t="shared" si="15"/>
        <v>0</v>
      </c>
      <c r="K42" s="117">
        <f t="shared" si="15"/>
        <v>0</v>
      </c>
      <c r="L42" s="117">
        <f t="shared" si="15"/>
        <v>0</v>
      </c>
      <c r="M42" s="117">
        <f t="shared" si="15"/>
        <v>0</v>
      </c>
      <c r="N42" s="58"/>
      <c r="O42" s="42"/>
      <c r="P42" s="39"/>
      <c r="Q42" s="43"/>
      <c r="R42" s="39"/>
      <c r="S42" s="39"/>
      <c r="T42" s="39"/>
      <c r="U42" s="39"/>
    </row>
    <row r="43" spans="1:21" ht="10.5" customHeight="1">
      <c r="A43" s="42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58"/>
      <c r="O43" s="42"/>
      <c r="P43" s="39"/>
      <c r="Q43" s="43"/>
      <c r="R43" s="39"/>
      <c r="S43" s="39"/>
      <c r="T43" s="39"/>
      <c r="U43" s="39"/>
    </row>
    <row r="44" spans="1:21" ht="10.5" customHeight="1">
      <c r="A44" s="72" t="str">
        <f>Informations!A32</f>
        <v>Business Model proposé par Hauts de Garonne Développement</v>
      </c>
      <c r="B44" s="72"/>
      <c r="C44" s="72"/>
      <c r="D44" s="177" t="str">
        <f>'En-tête'!D23</f>
        <v>Nom prénom : </v>
      </c>
      <c r="E44" s="177"/>
      <c r="F44" s="43"/>
      <c r="G44" s="43"/>
      <c r="H44" s="43"/>
      <c r="I44" s="43"/>
      <c r="J44" s="43"/>
      <c r="K44" s="43"/>
      <c r="L44" s="43"/>
      <c r="M44" s="43"/>
      <c r="N44" s="58"/>
      <c r="O44" s="42"/>
      <c r="P44" s="39"/>
      <c r="Q44" s="43"/>
      <c r="R44" s="39"/>
      <c r="S44" s="39"/>
      <c r="T44" s="39"/>
      <c r="U44" s="39"/>
    </row>
    <row r="45" spans="1:21" ht="10.5" customHeight="1">
      <c r="A45" s="16" t="str">
        <f>'Plan de financement €'!A51</f>
        <v> 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58"/>
      <c r="O45" s="42"/>
      <c r="P45" s="39"/>
      <c r="Q45" s="43"/>
      <c r="R45" s="39"/>
      <c r="S45" s="39"/>
      <c r="T45" s="39"/>
      <c r="U45" s="39"/>
    </row>
    <row r="46" spans="1:21" ht="10.5" customHeight="1">
      <c r="A46" s="16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58"/>
      <c r="O46" s="42"/>
      <c r="P46" s="39"/>
      <c r="Q46" s="43"/>
      <c r="R46" s="39"/>
      <c r="S46" s="39"/>
      <c r="T46" s="39"/>
      <c r="U46" s="39"/>
    </row>
    <row r="47" spans="1:21" ht="10.5" customHeight="1">
      <c r="A47" s="44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58"/>
      <c r="O47" s="30"/>
      <c r="P47" s="30"/>
      <c r="Q47" s="30"/>
      <c r="R47" s="30"/>
      <c r="S47" s="30"/>
      <c r="T47" s="30"/>
      <c r="U47" s="30"/>
    </row>
    <row r="48" spans="1:21" ht="10.5" customHeight="1">
      <c r="A48" s="137" t="s">
        <v>49</v>
      </c>
      <c r="B48" s="138">
        <f>B4</f>
        <v>1</v>
      </c>
      <c r="C48" s="138">
        <f>C4</f>
        <v>2</v>
      </c>
      <c r="D48" s="138">
        <f aca="true" t="shared" si="16" ref="D48:M48">D4</f>
        <v>3</v>
      </c>
      <c r="E48" s="138">
        <f t="shared" si="16"/>
        <v>4</v>
      </c>
      <c r="F48" s="138">
        <f t="shared" si="16"/>
        <v>5</v>
      </c>
      <c r="G48" s="138">
        <f t="shared" si="16"/>
        <v>6</v>
      </c>
      <c r="H48" s="138">
        <f t="shared" si="16"/>
        <v>7</v>
      </c>
      <c r="I48" s="138">
        <f t="shared" si="16"/>
        <v>8</v>
      </c>
      <c r="J48" s="138">
        <f t="shared" si="16"/>
        <v>9</v>
      </c>
      <c r="K48" s="138">
        <f t="shared" si="16"/>
        <v>10</v>
      </c>
      <c r="L48" s="138">
        <f t="shared" si="16"/>
        <v>11</v>
      </c>
      <c r="M48" s="139">
        <f t="shared" si="16"/>
        <v>12</v>
      </c>
      <c r="N48" s="58"/>
      <c r="O48" s="45"/>
      <c r="P48" s="30"/>
      <c r="Q48" s="30"/>
      <c r="R48" s="30"/>
      <c r="S48" s="30"/>
      <c r="T48" s="30"/>
      <c r="U48" s="30"/>
    </row>
    <row r="49" spans="1:21" s="140" customFormat="1" ht="24" customHeight="1">
      <c r="A49" s="143" t="s">
        <v>202</v>
      </c>
      <c r="B49" s="146">
        <v>5</v>
      </c>
      <c r="C49" s="146">
        <v>6</v>
      </c>
      <c r="D49" s="146">
        <v>6</v>
      </c>
      <c r="E49" s="146">
        <v>6</v>
      </c>
      <c r="F49" s="146">
        <v>7</v>
      </c>
      <c r="G49" s="146">
        <v>8</v>
      </c>
      <c r="H49" s="146">
        <v>10</v>
      </c>
      <c r="I49" s="146">
        <v>10</v>
      </c>
      <c r="J49" s="146">
        <v>10</v>
      </c>
      <c r="K49" s="146">
        <v>10</v>
      </c>
      <c r="L49" s="146">
        <v>11</v>
      </c>
      <c r="M49" s="147">
        <v>11</v>
      </c>
      <c r="O49" s="141"/>
      <c r="P49" s="142"/>
      <c r="Q49" s="142"/>
      <c r="R49" s="142"/>
      <c r="S49" s="142"/>
      <c r="T49" s="142"/>
      <c r="U49" s="142"/>
    </row>
    <row r="50" spans="1:21" ht="10.5" customHeight="1">
      <c r="A50" s="44" t="s">
        <v>0</v>
      </c>
      <c r="B50" s="43" t="s">
        <v>0</v>
      </c>
      <c r="C50" s="43" t="s">
        <v>0</v>
      </c>
      <c r="D50" s="43" t="s">
        <v>0</v>
      </c>
      <c r="E50" s="43" t="s">
        <v>0</v>
      </c>
      <c r="F50" s="43" t="s">
        <v>0</v>
      </c>
      <c r="G50" s="43" t="s">
        <v>0</v>
      </c>
      <c r="H50" s="43" t="s">
        <v>0</v>
      </c>
      <c r="I50" s="43" t="s">
        <v>0</v>
      </c>
      <c r="J50" s="43" t="s">
        <v>0</v>
      </c>
      <c r="K50" s="43" t="s">
        <v>0</v>
      </c>
      <c r="L50" s="43" t="s">
        <v>0</v>
      </c>
      <c r="M50" s="43" t="s">
        <v>0</v>
      </c>
      <c r="N50" s="58"/>
      <c r="O50" s="45"/>
      <c r="P50" s="30"/>
      <c r="Q50" s="30"/>
      <c r="R50" s="30"/>
      <c r="S50" s="30"/>
      <c r="T50" s="30"/>
      <c r="U50" s="30"/>
    </row>
    <row r="51" spans="1:21" ht="10.5" customHeight="1">
      <c r="A51" s="44" t="s">
        <v>117</v>
      </c>
      <c r="B51" s="43">
        <f>B7/1.196</f>
        <v>0</v>
      </c>
      <c r="C51" s="43">
        <f aca="true" t="shared" si="17" ref="C51:M51">C7/1.196</f>
        <v>0</v>
      </c>
      <c r="D51" s="43">
        <f t="shared" si="17"/>
        <v>0</v>
      </c>
      <c r="E51" s="43">
        <f t="shared" si="17"/>
        <v>0</v>
      </c>
      <c r="F51" s="43">
        <f t="shared" si="17"/>
        <v>0</v>
      </c>
      <c r="G51" s="43">
        <f t="shared" si="17"/>
        <v>0</v>
      </c>
      <c r="H51" s="43">
        <f t="shared" si="17"/>
        <v>0</v>
      </c>
      <c r="I51" s="43">
        <f t="shared" si="17"/>
        <v>0</v>
      </c>
      <c r="J51" s="43">
        <f t="shared" si="17"/>
        <v>0</v>
      </c>
      <c r="K51" s="43">
        <f t="shared" si="17"/>
        <v>0</v>
      </c>
      <c r="L51" s="43">
        <f t="shared" si="17"/>
        <v>0</v>
      </c>
      <c r="M51" s="43">
        <f t="shared" si="17"/>
        <v>0</v>
      </c>
      <c r="N51" s="57"/>
      <c r="O51" s="33" t="s">
        <v>0</v>
      </c>
      <c r="P51" s="30"/>
      <c r="Q51" s="30"/>
      <c r="R51" s="30"/>
      <c r="S51" s="30"/>
      <c r="T51" s="30"/>
      <c r="U51" s="30"/>
    </row>
    <row r="52" spans="1:14" ht="10.5" customHeight="1">
      <c r="A52" s="46" t="s">
        <v>87</v>
      </c>
      <c r="B52" s="47">
        <f>B7-(B7/1.196)</f>
        <v>0</v>
      </c>
      <c r="C52" s="47">
        <f aca="true" t="shared" si="18" ref="C52:M52">C7-(C7/1.196)</f>
        <v>0</v>
      </c>
      <c r="D52" s="47">
        <f t="shared" si="18"/>
        <v>0</v>
      </c>
      <c r="E52" s="47">
        <f t="shared" si="18"/>
        <v>0</v>
      </c>
      <c r="F52" s="47">
        <f t="shared" si="18"/>
        <v>0</v>
      </c>
      <c r="G52" s="47">
        <f t="shared" si="18"/>
        <v>0</v>
      </c>
      <c r="H52" s="47">
        <f t="shared" si="18"/>
        <v>0</v>
      </c>
      <c r="I52" s="47">
        <f t="shared" si="18"/>
        <v>0</v>
      </c>
      <c r="J52" s="47">
        <f>J7-(J7/1.196)</f>
        <v>0</v>
      </c>
      <c r="K52" s="47">
        <f t="shared" si="18"/>
        <v>0</v>
      </c>
      <c r="L52" s="47">
        <f t="shared" si="18"/>
        <v>0</v>
      </c>
      <c r="M52" s="48">
        <f t="shared" si="18"/>
        <v>0</v>
      </c>
      <c r="N52" s="58"/>
    </row>
    <row r="53" spans="1:14" ht="10.5" customHeight="1">
      <c r="A53" s="49" t="s">
        <v>88</v>
      </c>
      <c r="B53" s="43">
        <f>B38-(B38/1.196)</f>
        <v>0</v>
      </c>
      <c r="C53" s="43">
        <f aca="true" t="shared" si="19" ref="C53:M53">C38-(C38/1.196)</f>
        <v>0</v>
      </c>
      <c r="D53" s="43">
        <f t="shared" si="19"/>
        <v>0</v>
      </c>
      <c r="E53" s="43">
        <f t="shared" si="19"/>
        <v>0</v>
      </c>
      <c r="F53" s="43">
        <f t="shared" si="19"/>
        <v>0</v>
      </c>
      <c r="G53" s="43">
        <f t="shared" si="19"/>
        <v>0</v>
      </c>
      <c r="H53" s="43">
        <f t="shared" si="19"/>
        <v>0</v>
      </c>
      <c r="I53" s="43">
        <f t="shared" si="19"/>
        <v>0</v>
      </c>
      <c r="J53" s="43">
        <f t="shared" si="19"/>
        <v>0</v>
      </c>
      <c r="K53" s="43">
        <f t="shared" si="19"/>
        <v>0</v>
      </c>
      <c r="L53" s="43">
        <f t="shared" si="19"/>
        <v>0</v>
      </c>
      <c r="M53" s="50">
        <f t="shared" si="19"/>
        <v>0</v>
      </c>
      <c r="N53" s="58"/>
    </row>
    <row r="54" spans="1:14" ht="10.5" customHeight="1">
      <c r="A54" s="49" t="s">
        <v>89</v>
      </c>
      <c r="B54" s="43">
        <f>B18-(B18/1.196)+B19-(B19/1.196)+B21-(B21/1.196)+B22-(B22/1.196)+B23-(B23/1.196)+B24-(B24/1.196)+B25-(B25/1.196)</f>
        <v>0</v>
      </c>
      <c r="C54" s="43">
        <f aca="true" t="shared" si="20" ref="C54:M54">C18-(C18/1.196)+C19-(C19/1.196)+C21-(C21/1.196)+C22-(C22/1.196)+C23-(C23/1.196)+C24-(C24/1.196)+C25-(C25/1.196)</f>
        <v>0</v>
      </c>
      <c r="D54" s="43">
        <f t="shared" si="20"/>
        <v>0</v>
      </c>
      <c r="E54" s="43">
        <f t="shared" si="20"/>
        <v>0</v>
      </c>
      <c r="F54" s="43">
        <f t="shared" si="20"/>
        <v>0</v>
      </c>
      <c r="G54" s="43">
        <f t="shared" si="20"/>
        <v>0</v>
      </c>
      <c r="H54" s="43">
        <f t="shared" si="20"/>
        <v>0</v>
      </c>
      <c r="I54" s="43">
        <f t="shared" si="20"/>
        <v>0</v>
      </c>
      <c r="J54" s="43">
        <f t="shared" si="20"/>
        <v>0</v>
      </c>
      <c r="K54" s="43">
        <f t="shared" si="20"/>
        <v>0</v>
      </c>
      <c r="L54" s="43">
        <f t="shared" si="20"/>
        <v>0</v>
      </c>
      <c r="M54" s="50">
        <f t="shared" si="20"/>
        <v>0</v>
      </c>
      <c r="N54" s="58"/>
    </row>
    <row r="55" spans="1:14" ht="10.5" customHeight="1">
      <c r="A55" s="49" t="s">
        <v>90</v>
      </c>
      <c r="B55" s="43">
        <f>B52-B54</f>
        <v>0</v>
      </c>
      <c r="C55" s="43">
        <f aca="true" t="shared" si="21" ref="C55:M55">C52-C54</f>
        <v>0</v>
      </c>
      <c r="D55" s="43">
        <f t="shared" si="21"/>
        <v>0</v>
      </c>
      <c r="E55" s="43">
        <f t="shared" si="21"/>
        <v>0</v>
      </c>
      <c r="F55" s="43">
        <f t="shared" si="21"/>
        <v>0</v>
      </c>
      <c r="G55" s="43">
        <f t="shared" si="21"/>
        <v>0</v>
      </c>
      <c r="H55" s="43">
        <f t="shared" si="21"/>
        <v>0</v>
      </c>
      <c r="I55" s="43">
        <f t="shared" si="21"/>
        <v>0</v>
      </c>
      <c r="J55" s="43">
        <f t="shared" si="21"/>
        <v>0</v>
      </c>
      <c r="K55" s="43">
        <f t="shared" si="21"/>
        <v>0</v>
      </c>
      <c r="L55" s="43">
        <f t="shared" si="21"/>
        <v>0</v>
      </c>
      <c r="M55" s="50">
        <f t="shared" si="21"/>
        <v>0</v>
      </c>
      <c r="N55" s="58"/>
    </row>
    <row r="56" spans="1:14" ht="10.5" customHeight="1">
      <c r="A56" s="51" t="s">
        <v>91</v>
      </c>
      <c r="B56" s="52">
        <v>0</v>
      </c>
      <c r="C56" s="52">
        <v>0</v>
      </c>
      <c r="D56" s="53">
        <f>B55+C55+D55</f>
        <v>0</v>
      </c>
      <c r="E56" s="52">
        <v>0</v>
      </c>
      <c r="F56" s="52">
        <v>0</v>
      </c>
      <c r="G56" s="53">
        <f>E55+F55+G55</f>
        <v>0</v>
      </c>
      <c r="H56" s="52">
        <v>0</v>
      </c>
      <c r="I56" s="52">
        <v>0</v>
      </c>
      <c r="J56" s="53">
        <f>H55+I55+J55</f>
        <v>0</v>
      </c>
      <c r="K56" s="52">
        <v>0</v>
      </c>
      <c r="L56" s="52">
        <v>0</v>
      </c>
      <c r="M56" s="54">
        <f>K55+L55+M55</f>
        <v>0</v>
      </c>
      <c r="N56" s="58"/>
    </row>
    <row r="57" spans="1:13" ht="10.5" customHeight="1">
      <c r="A57" s="42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</row>
    <row r="58" spans="1:13" ht="10.5" customHeight="1">
      <c r="A58" s="42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</row>
  </sheetData>
  <sheetProtection/>
  <mergeCells count="4">
    <mergeCell ref="A2:M2"/>
    <mergeCell ref="D44:E44"/>
    <mergeCell ref="Q3:S4"/>
    <mergeCell ref="Q17:S17"/>
  </mergeCells>
  <printOptions/>
  <pageMargins left="0.3937007874015748" right="0.3937007874015748" top="0.3937007874015748" bottom="0.3937007874015748" header="0.5118110236220472" footer="0.511811023622047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3CI DEVELOPPEMENT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3CI DEVELOPPEMENT</dc:creator>
  <cp:keywords/>
  <dc:description/>
  <cp:lastModifiedBy>sophie parisot</cp:lastModifiedBy>
  <cp:lastPrinted>2020-04-22T10:16:34Z</cp:lastPrinted>
  <dcterms:created xsi:type="dcterms:W3CDTF">2001-10-12T14:08:36Z</dcterms:created>
  <dcterms:modified xsi:type="dcterms:W3CDTF">2020-04-22T15:14:44Z</dcterms:modified>
  <cp:category/>
  <cp:version/>
  <cp:contentType/>
  <cp:contentStatus/>
</cp:coreProperties>
</file>